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  <c r="E27" i="1"/>
  <c r="E25" i="1"/>
  <c r="E23" i="1"/>
  <c r="E28" i="1"/>
  <c r="E19" i="1"/>
  <c r="E12" i="1"/>
  <c r="E9" i="1"/>
  <c r="E10" i="1"/>
  <c r="C6" i="1"/>
  <c r="B6" i="1"/>
  <c r="E6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6" i="1"/>
</calcChain>
</file>

<file path=xl/sharedStrings.xml><?xml version="1.0" encoding="utf-8"?>
<sst xmlns="http://schemas.openxmlformats.org/spreadsheetml/2006/main" count="33" uniqueCount="30">
  <si>
    <t>Наименование</t>
  </si>
  <si>
    <t>Процент исполнения</t>
  </si>
  <si>
    <t>Мероприятие 1. Оказание муниципальных услуг (выполнение работ) МУ</t>
  </si>
  <si>
    <t>Мероприятие 2. Реализация частными образовательными организациями образовательных программ</t>
  </si>
  <si>
    <t>Мероприятие 3. Материальная поддержка родителей (законных представителей) в воспитании и обучении детей, посещающих ДОУ, ОУ и ЧОУ, реализующие образовательную программу дошкольного образования: компенсация родительской платы за присмотр и уход за детьми в ДОУ, ОУ и ЧОУ, реализующих образовательную программу дошкольного образования</t>
  </si>
  <si>
    <t>Мероприятие 4. Предоставление социальных гарантий и  компенсаций работникам МУ</t>
  </si>
  <si>
    <t>Мероприятие 5. Организация бесплатного горячего питания обучающихся ОУ, получающих начальное общее образование</t>
  </si>
  <si>
    <t>Мероприятие 6. Создание условий для бесплатного подвоза к месту учебы и обратно учащихся и его обеспечение</t>
  </si>
  <si>
    <t>Мероприятие 7. Изменение действующей сети ДОУ и ОУ, реализующих образовательную программу дошкольного образования и создание в них современных условий обучения</t>
  </si>
  <si>
    <t>Мероприятие 8. Содержание и обеспечение деятельности департамента образования</t>
  </si>
  <si>
    <t>Мероприятие 10. Проведение работ по капитальному ремонту имущества МУ</t>
  </si>
  <si>
    <t>Мероприятие 11. Выплата премии Главы муниципального образования "Город Архангельск" лучшим педагогическим работникам МУ</t>
  </si>
  <si>
    <t>Мероприятие 12. Обеспечение расходов, связанных с исполнением МУ предписаний надзорных органов текущего характера</t>
  </si>
  <si>
    <t>Мероприятие 14. Создание доступной среды для детей с ограниченными возможностями здоровья в  МУ</t>
  </si>
  <si>
    <t>Мероприятие 15. Реализация ОУ работ по обустройству плоскостных спортивных сооружений</t>
  </si>
  <si>
    <t>Мероприятие 18. Погашение или недопущение просроченной кредиторской задолженности МУ</t>
  </si>
  <si>
    <t>Мероприятие 19. Обеспечение бесплатного подвоза учащихся муниципального бюджетного общеобразовательного учреждения муниципального образования "Город Архангельск" "Средняя школа № 5" от места учёбы до медицинской организации, оказывающей первичную медико-санитарную помощь детям при заболеваниях глаза, его придаточного аппарата и орбиты, и обратно</t>
  </si>
  <si>
    <t>Мероприятие 20. Реализация инициатив проекта "Бюджет твоих возможностей"</t>
  </si>
  <si>
    <t>Мероприятие 22. Реализация мероприятий антитеррористической защищенности</t>
  </si>
  <si>
    <t>Мероприятие 23. Оснащение медицинских кабинетов ДОУ и ОУ, реализующих программы дошкольного образования, оргтехникой с целью подключения к медицинской информационной системе государственных медицинских организаций Архангельской области</t>
  </si>
  <si>
    <t>Мероприятие 24. Развитие материально-технической базы МУ</t>
  </si>
  <si>
    <t>Мероприятие 25. Выплата премии Главы муниципального образования "Город Архангельск" учащимся МУ проявивших высокие достижения в интеллектуальной деятельности</t>
  </si>
  <si>
    <t>Мероприятие 26. Обеспечение функционирования модели персонифицированного финансирования дополнительного образования детей, в том числе оказание муниципальных услуг, оказываемых УДО, включенными в реестр поставщиков образовательных услуг, в рамках системы персонифицированного финансирования</t>
  </si>
  <si>
    <t>Мероприятие 27. Обеспечение достижения целевых показателей уровня средней заработной платы педагогических работников УДО, определенных Указом Президента Российской Федерации от 01.06.2012 № 761 "О национальной стратегии действий в интересах детей на 2012-2017 годы", включая возмещение кассовых расходов на оплату труда и страховые взносы</t>
  </si>
  <si>
    <t>Ведомственная целевая программа "Развитие образования на территории муниципального образования "Город Архангельск" ВСЕГО</t>
  </si>
  <si>
    <t>Объем финансового обеспечения по муниципальной программе, тыс. рублей</t>
  </si>
  <si>
    <t>Кассовое исполнение, тыс. рублей</t>
  </si>
  <si>
    <t>Произведенные расходы муниципальными бюджетными и автономными учреждениями с учетом остатков денежных средств на лицевых счетах  за 2020 год, тыс. рублей</t>
  </si>
  <si>
    <t>-</t>
  </si>
  <si>
    <t>Информация об освоении бюджетных ассигнований городского бюджета и средств внебюджетных источников, предусмотренных на реализацию муниципальных программ муниципального образования "Город Архангельск"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</si>
</sst>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8" formatCode="#,##0.0"/>
    <numFmt numFmtId="170" formatCode="_-* #,##0.0\ _₽_-;\-* #,##0.0\ _₽_-;_-* &quot;-&quot;??\ _₽_-;_-@_-"/>
    <numFmt numFmtId="171" formatCode="#,##0.0_ ;\-#,##0.0\ "/>
    <numFmt numFmtId="172" formatCode="_-* #,##0.0\ _₽_-;\-* #,##0.0\ _₽_-;_-* &quot;-&quot;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170" fontId="2" fillId="0" borderId="1" xfId="1" applyNumberFormat="1" applyFont="1" applyBorder="1" applyAlignment="1">
      <alignment horizontal="right" vertical="center" wrapText="1"/>
    </xf>
    <xf numFmtId="171" fontId="4" fillId="0" borderId="1" xfId="1" applyNumberFormat="1" applyFont="1" applyBorder="1" applyAlignment="1">
      <alignment horizontal="right" vertical="center" wrapText="1"/>
    </xf>
    <xf numFmtId="172" fontId="0" fillId="0" borderId="0" xfId="0" applyNumberFormat="1"/>
    <xf numFmtId="0" fontId="0" fillId="0" borderId="0" xfId="0" applyAlignment="1">
      <alignment horizontal="center" vertical="center"/>
    </xf>
    <xf numFmtId="170" fontId="2" fillId="0" borderId="1" xfId="1" applyNumberFormat="1" applyFont="1" applyBorder="1" applyAlignment="1">
      <alignment horizontal="center" vertical="center" wrapText="1"/>
    </xf>
    <xf numFmtId="170" fontId="4" fillId="0" borderId="1" xfId="1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43" fontId="4" fillId="2" borderId="1" xfId="1" applyFont="1" applyFill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workbookViewId="0">
      <selection activeCell="A2" sqref="A2:E2"/>
    </sheetView>
  </sheetViews>
  <sheetFormatPr defaultRowHeight="15" x14ac:dyDescent="0.25"/>
  <cols>
    <col min="1" max="1" width="54.7109375" customWidth="1"/>
    <col min="2" max="2" width="16.85546875" customWidth="1"/>
    <col min="3" max="3" width="16.140625" customWidth="1"/>
    <col min="4" max="4" width="14" style="10" customWidth="1"/>
    <col min="5" max="5" width="21.42578125" customWidth="1"/>
  </cols>
  <sheetData>
    <row r="2" spans="1:5" ht="33.75" customHeight="1" x14ac:dyDescent="0.25">
      <c r="A2" s="1" t="s">
        <v>29</v>
      </c>
      <c r="B2" s="1"/>
      <c r="C2" s="1"/>
      <c r="D2" s="1"/>
      <c r="E2" s="1"/>
    </row>
    <row r="3" spans="1:5" ht="12.75" customHeight="1" x14ac:dyDescent="0.25"/>
    <row r="4" spans="1:5" ht="126" customHeight="1" x14ac:dyDescent="0.25">
      <c r="A4" s="14" t="s">
        <v>0</v>
      </c>
      <c r="B4" s="15" t="s">
        <v>25</v>
      </c>
      <c r="C4" s="15" t="s">
        <v>26</v>
      </c>
      <c r="D4" s="14" t="s">
        <v>1</v>
      </c>
      <c r="E4" s="15" t="s">
        <v>27</v>
      </c>
    </row>
    <row r="5" spans="1: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45" customHeight="1" x14ac:dyDescent="0.25">
      <c r="A6" s="4" t="s">
        <v>24</v>
      </c>
      <c r="B6" s="7">
        <f>SUM(B7:B28)</f>
        <v>5799173.7000000011</v>
      </c>
      <c r="C6" s="7">
        <f>SUM(C7:C28)</f>
        <v>5711958.1000000006</v>
      </c>
      <c r="D6" s="11">
        <f>ROUND(C6/B6*100,1)</f>
        <v>98.5</v>
      </c>
      <c r="E6" s="5">
        <f>SUM(E7:E28)</f>
        <v>5531904.5999999987</v>
      </c>
    </row>
    <row r="7" spans="1:5" ht="25.5" x14ac:dyDescent="0.25">
      <c r="A7" s="3" t="s">
        <v>2</v>
      </c>
      <c r="B7" s="8">
        <v>4913814.7</v>
      </c>
      <c r="C7" s="8">
        <v>4913814.3</v>
      </c>
      <c r="D7" s="12">
        <f t="shared" ref="D7:D28" si="0">ROUND(C7/B7*100,1)</f>
        <v>100</v>
      </c>
      <c r="E7" s="6">
        <f>4728215.4+148858.8-11703-4453.5</f>
        <v>4860917.7</v>
      </c>
    </row>
    <row r="8" spans="1:5" ht="25.5" x14ac:dyDescent="0.25">
      <c r="A8" s="3" t="s">
        <v>3</v>
      </c>
      <c r="B8" s="8">
        <v>54481.599999999999</v>
      </c>
      <c r="C8" s="8">
        <v>54481.4</v>
      </c>
      <c r="D8" s="12">
        <f t="shared" si="0"/>
        <v>100</v>
      </c>
      <c r="E8" s="6" t="s">
        <v>28</v>
      </c>
    </row>
    <row r="9" spans="1:5" ht="76.5" x14ac:dyDescent="0.25">
      <c r="A9" s="3" t="s">
        <v>4</v>
      </c>
      <c r="B9" s="8">
        <v>113230</v>
      </c>
      <c r="C9" s="8">
        <v>108932.3</v>
      </c>
      <c r="D9" s="12">
        <f t="shared" si="0"/>
        <v>96.2</v>
      </c>
      <c r="E9" s="16">
        <f>108932.3-3706.8</f>
        <v>105225.5</v>
      </c>
    </row>
    <row r="10" spans="1:5" ht="25.5" x14ac:dyDescent="0.25">
      <c r="A10" s="3" t="s">
        <v>5</v>
      </c>
      <c r="B10" s="8">
        <v>104287.9</v>
      </c>
      <c r="C10" s="8">
        <v>102093.9</v>
      </c>
      <c r="D10" s="12">
        <f t="shared" si="0"/>
        <v>97.9</v>
      </c>
      <c r="E10" s="6">
        <f>26071.2+104.3+5946.9+64141.1+218.2+5702.1</f>
        <v>102183.8</v>
      </c>
    </row>
    <row r="11" spans="1:5" ht="25.5" x14ac:dyDescent="0.25">
      <c r="A11" s="3" t="s">
        <v>6</v>
      </c>
      <c r="B11" s="8">
        <v>98881.5</v>
      </c>
      <c r="C11" s="8">
        <v>79765.899999999994</v>
      </c>
      <c r="D11" s="12">
        <f t="shared" si="0"/>
        <v>80.7</v>
      </c>
      <c r="E11" s="6">
        <v>74114.399999999994</v>
      </c>
    </row>
    <row r="12" spans="1:5" ht="25.5" x14ac:dyDescent="0.25">
      <c r="A12" s="3" t="s">
        <v>7</v>
      </c>
      <c r="B12" s="8">
        <v>21014.6</v>
      </c>
      <c r="C12" s="8">
        <v>20872.900000000001</v>
      </c>
      <c r="D12" s="12">
        <f t="shared" si="0"/>
        <v>99.3</v>
      </c>
      <c r="E12" s="6">
        <f>18608+2238</f>
        <v>20846</v>
      </c>
    </row>
    <row r="13" spans="1:5" ht="38.25" x14ac:dyDescent="0.25">
      <c r="A13" s="3" t="s">
        <v>8</v>
      </c>
      <c r="B13" s="8">
        <v>21101</v>
      </c>
      <c r="C13" s="8">
        <v>21100.7</v>
      </c>
      <c r="D13" s="12">
        <f t="shared" si="0"/>
        <v>100</v>
      </c>
      <c r="E13" s="6">
        <v>20587.5</v>
      </c>
    </row>
    <row r="14" spans="1:5" ht="25.5" x14ac:dyDescent="0.25">
      <c r="A14" s="3" t="s">
        <v>9</v>
      </c>
      <c r="B14" s="8">
        <v>38431</v>
      </c>
      <c r="C14" s="8">
        <v>38429.800000000003</v>
      </c>
      <c r="D14" s="12">
        <f t="shared" si="0"/>
        <v>100</v>
      </c>
      <c r="E14" s="6" t="s">
        <v>28</v>
      </c>
    </row>
    <row r="15" spans="1:5" ht="25.5" x14ac:dyDescent="0.25">
      <c r="A15" s="3" t="s">
        <v>10</v>
      </c>
      <c r="B15" s="8">
        <v>327062.8</v>
      </c>
      <c r="C15" s="8">
        <v>274772.59999999998</v>
      </c>
      <c r="D15" s="12">
        <f t="shared" si="0"/>
        <v>84</v>
      </c>
      <c r="E15" s="6">
        <v>248670.5</v>
      </c>
    </row>
    <row r="16" spans="1:5" ht="38.25" x14ac:dyDescent="0.25">
      <c r="A16" s="3" t="s">
        <v>11</v>
      </c>
      <c r="B16" s="8">
        <v>500</v>
      </c>
      <c r="C16" s="8">
        <v>500</v>
      </c>
      <c r="D16" s="12">
        <f t="shared" si="0"/>
        <v>100</v>
      </c>
      <c r="E16" s="17" t="s">
        <v>28</v>
      </c>
    </row>
    <row r="17" spans="1:5" ht="38.25" x14ac:dyDescent="0.25">
      <c r="A17" s="3" t="s">
        <v>12</v>
      </c>
      <c r="B17" s="8">
        <v>22022.2</v>
      </c>
      <c r="C17" s="8">
        <v>12999.7</v>
      </c>
      <c r="D17" s="12">
        <f t="shared" si="0"/>
        <v>59</v>
      </c>
      <c r="E17" s="6">
        <v>13641.2</v>
      </c>
    </row>
    <row r="18" spans="1:5" ht="25.5" x14ac:dyDescent="0.25">
      <c r="A18" s="3" t="s">
        <v>13</v>
      </c>
      <c r="B18" s="8">
        <v>2523</v>
      </c>
      <c r="C18" s="8">
        <v>2523</v>
      </c>
      <c r="D18" s="12">
        <f t="shared" si="0"/>
        <v>100</v>
      </c>
      <c r="E18" s="6">
        <v>2523</v>
      </c>
    </row>
    <row r="19" spans="1:5" ht="25.5" x14ac:dyDescent="0.25">
      <c r="A19" s="3" t="s">
        <v>14</v>
      </c>
      <c r="B19" s="8">
        <v>28592.400000000001</v>
      </c>
      <c r="C19" s="8">
        <v>28592.400000000001</v>
      </c>
      <c r="D19" s="12">
        <f t="shared" si="0"/>
        <v>100</v>
      </c>
      <c r="E19" s="6">
        <f>2995.6+24086.7</f>
        <v>27082.3</v>
      </c>
    </row>
    <row r="20" spans="1:5" ht="25.5" x14ac:dyDescent="0.25">
      <c r="A20" s="3" t="s">
        <v>15</v>
      </c>
      <c r="B20" s="8">
        <v>4471.3999999999996</v>
      </c>
      <c r="C20" s="8">
        <v>4471.3</v>
      </c>
      <c r="D20" s="12">
        <f t="shared" si="0"/>
        <v>100</v>
      </c>
      <c r="E20" s="6">
        <v>3278.5</v>
      </c>
    </row>
    <row r="21" spans="1:5" ht="89.25" x14ac:dyDescent="0.25">
      <c r="A21" s="3" t="s">
        <v>16</v>
      </c>
      <c r="B21" s="8">
        <v>108.8</v>
      </c>
      <c r="C21" s="8">
        <v>101.1</v>
      </c>
      <c r="D21" s="12">
        <f t="shared" si="0"/>
        <v>92.9</v>
      </c>
      <c r="E21" s="6">
        <v>101.1</v>
      </c>
    </row>
    <row r="22" spans="1:5" ht="25.5" x14ac:dyDescent="0.25">
      <c r="A22" s="3" t="s">
        <v>17</v>
      </c>
      <c r="B22" s="8">
        <v>8804.9</v>
      </c>
      <c r="C22" s="8">
        <v>8730.6</v>
      </c>
      <c r="D22" s="12">
        <f t="shared" si="0"/>
        <v>99.2</v>
      </c>
      <c r="E22" s="6">
        <v>8730.6</v>
      </c>
    </row>
    <row r="23" spans="1:5" ht="25.5" x14ac:dyDescent="0.25">
      <c r="A23" s="3" t="s">
        <v>18</v>
      </c>
      <c r="B23" s="8">
        <v>10324.1</v>
      </c>
      <c r="C23" s="8">
        <v>10324</v>
      </c>
      <c r="D23" s="12">
        <f t="shared" si="0"/>
        <v>100</v>
      </c>
      <c r="E23" s="6">
        <f>14804.1</f>
        <v>14804.1</v>
      </c>
    </row>
    <row r="24" spans="1:5" ht="63.75" x14ac:dyDescent="0.25">
      <c r="A24" s="3" t="s">
        <v>19</v>
      </c>
      <c r="B24" s="8">
        <v>561.20000000000005</v>
      </c>
      <c r="C24" s="8">
        <v>559.6</v>
      </c>
      <c r="D24" s="12">
        <f t="shared" si="0"/>
        <v>99.7</v>
      </c>
      <c r="E24" s="6">
        <v>559.6</v>
      </c>
    </row>
    <row r="25" spans="1:5" x14ac:dyDescent="0.25">
      <c r="A25" s="3" t="s">
        <v>20</v>
      </c>
      <c r="B25" s="8">
        <v>3075</v>
      </c>
      <c r="C25" s="8">
        <v>3075</v>
      </c>
      <c r="D25" s="12">
        <f t="shared" si="0"/>
        <v>100</v>
      </c>
      <c r="E25" s="6">
        <f>3923.3-559.6</f>
        <v>3363.7000000000003</v>
      </c>
    </row>
    <row r="26" spans="1:5" ht="38.25" x14ac:dyDescent="0.25">
      <c r="A26" s="3" t="s">
        <v>21</v>
      </c>
      <c r="B26" s="8">
        <v>35</v>
      </c>
      <c r="C26" s="8">
        <v>35</v>
      </c>
      <c r="D26" s="12">
        <f t="shared" si="0"/>
        <v>100</v>
      </c>
      <c r="E26" s="17" t="s">
        <v>28</v>
      </c>
    </row>
    <row r="27" spans="1:5" ht="76.5" x14ac:dyDescent="0.25">
      <c r="A27" s="3" t="s">
        <v>22</v>
      </c>
      <c r="B27" s="8">
        <v>16710.400000000001</v>
      </c>
      <c r="C27" s="8">
        <v>16642.400000000001</v>
      </c>
      <c r="D27" s="12">
        <f t="shared" si="0"/>
        <v>99.6</v>
      </c>
      <c r="E27" s="6">
        <f>11703+4453.5</f>
        <v>16156.5</v>
      </c>
    </row>
    <row r="28" spans="1:5" ht="76.5" x14ac:dyDescent="0.25">
      <c r="A28" s="3" t="s">
        <v>23</v>
      </c>
      <c r="B28" s="8">
        <v>9140.2000000000007</v>
      </c>
      <c r="C28" s="8">
        <v>9140.2000000000007</v>
      </c>
      <c r="D28" s="12">
        <f t="shared" si="0"/>
        <v>100</v>
      </c>
      <c r="E28" s="6">
        <f>9118.6</f>
        <v>9118.6</v>
      </c>
    </row>
    <row r="30" spans="1:5" x14ac:dyDescent="0.25">
      <c r="B30" s="9"/>
      <c r="C30" s="9"/>
      <c r="D30" s="13"/>
    </row>
  </sheetData>
  <mergeCells count="1">
    <mergeCell ref="A2:E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DibirovaTV</dc:creator>
  <cp:lastModifiedBy>DibirovaTV</cp:lastModifiedBy>
  <cp:lastPrinted>2021-03-05T15:33:20Z</cp:lastPrinted>
  <dcterms:created xsi:type="dcterms:W3CDTF">2021-03-05T15:08:46Z</dcterms:created>
  <dcterms:modified xsi:type="dcterms:W3CDTF">2021-03-05T16:18:52Z</dcterms:modified>
</cp:coreProperties>
</file>