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<sst xmlns="http://schemas.openxmlformats.org/spreadsheetml/2006/main" count="232" uniqueCount="210">
  <si>
    <t>Источники доходов</t>
  </si>
  <si>
    <t>Код   бюджетной классификации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</si>
  <si>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</si>
  <si>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</si>
  <si>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</si>
  <si>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</si>
  <si>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</si>
  <si>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</si>
  <si>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000 2 02 04033 04 0000 151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</si>
  <si>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</si>
  <si>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</si>
  <si>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</si>
  <si>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</si>
  <si>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 xml:space="preserve">Субсидии бюджетам городских округов на мероприятия по организации оздоровительной кампании детей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</si>
  <si>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</si>
  <si>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</si>
  <si>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</si>
  <si>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</si>
  <si>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</si>
  <si>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</si>
  <si>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</si>
  <si>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</si>
  <si>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</si>
  <si>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</si>
  <si>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</si>
  <si>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000 2 02 04113 04 0000 151</t>
  </si>
  <si>
    <t>000 2 02 05030 04 0000 151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</si>
  <si>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</si>
  <si>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000 2 02 04153 04 0000 151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</si>
  <si>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</si>
  <si>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Средства федерального бюджета, передаваемые бюджетам городских округов на реализацию  Федеральной адресной инвестиционной программы</t>
  </si>
  <si>
    <t>000 2 02 03999 04 0000 151</t>
  </si>
  <si>
    <t>000 2 02 04999 04 0000 151</t>
  </si>
  <si>
    <t>Субвенции бюджетам городских округов на выполнение передаваемых полномочий субъектов Российской Федерации</t>
  </si>
  <si>
    <t>000 2 02 02043 04 0000 151</t>
  </si>
  <si>
    <t>000 2 02 04005 04 0000 151</t>
  </si>
  <si>
    <t>Прочие субвенции бюджетам городских округов</t>
  </si>
  <si>
    <t>Прочие субсидии бюджетам городских округов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</si>
  <si>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</si>
  <si>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000 2 02 02009 04 0000 151</t>
  </si>
  <si>
    <t>000 2 02 02050 04 0000 151</t>
  </si>
  <si>
    <t xml:space="preserve"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 </t>
  </si>
  <si>
    <t>000 2 02 02044 04 0000 151</t>
  </si>
  <si>
    <t xml:space="preserve"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</si>
  <si>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000 2 02 02053 04 0000 151</t>
  </si>
  <si>
    <t>Субвенции бюджетам городских округов на ежемесячное денежное вознаграждение за классное руководство</t>
  </si>
  <si>
    <t>000 2 02 02039 04 0000 151</t>
  </si>
  <si>
    <t>000 2 02 02028 04 0000 151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</si>
  <si>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</si>
  <si>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000 2 02 02040 04 0000 151</t>
  </si>
  <si>
    <t>Субсидии бюджетам городских округов на модернизацию объектов коммунальной инфраструктуры</t>
  </si>
  <si>
    <t>000 2 02 04028 04 0000 151</t>
  </si>
  <si>
    <t>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</si>
  <si>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</si>
  <si>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</si>
  <si>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</si>
  <si>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реализацию социально-экономической программы Архангельской области "Развитие города Архангельска как областного центра Архангельской области" на 2007-2010 годы</t>
  </si>
  <si>
    <t>субвенция на реализацию областной адресной инвестиционной программы</t>
  </si>
  <si>
    <t>в том числе: субсидия на реализацию социально-экономической целевой программы Архангельской области "Модернизация объектов коммунальной инфраструктуры Архангельской области на 2007-2010 годы"</t>
  </si>
  <si>
    <t>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</si>
  <si>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Субвенции бюджетам городских округов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</si>
  <si>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</si>
  <si>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</si>
  <si>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осуществление государственных полномочий в сфере охраны труда</t>
  </si>
  <si>
    <t>Решение от 16.05.07 № 404</t>
  </si>
  <si>
    <t>Изменения</t>
  </si>
  <si>
    <t>Субсидии бюджетам городских округов для развития улично-дорожной сети в городах (поселках городского типа)</t>
  </si>
  <si>
    <t>000 2 02 04055 04 0000 151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</si>
  <si>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</si>
  <si>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000 2 02 02052 04 0000 151</t>
  </si>
  <si>
    <r>
      <t>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</si>
  <si>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Субсидии бюджетам городских округов на предоставление субсидий молодым семьям для приобретения жилья</t>
  </si>
  <si>
    <t>000 2 02 04008 04 0000 151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</si>
  <si>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</si>
  <si>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000 2 02 02025 04 0000 151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</si>
  <si>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</si>
  <si>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Прочие безвозмездные поступления от других бюджетов бюджетной системы</t>
  </si>
  <si>
    <t>в том числе: средства резервного фонда органов исполнительной власти субъекта Российской Федерации</t>
  </si>
  <si>
    <t>в том числе: средства резервного фонда Правительства Российской Федерации</t>
  </si>
  <si>
    <t>Прочие безвозмездные поступления в бюджеты городских округов от бюджетов субъектов Российской Федерации</t>
  </si>
  <si>
    <t>000 2 02 09000 00 0000 151</t>
  </si>
  <si>
    <t>в том числе: субсидия на предоставление субсидий молодым семьям для приоберения жилья</t>
  </si>
  <si>
    <t>Субсидии бюджетам городских округов на проведение капитального ремонта многоквартирных домов</t>
  </si>
  <si>
    <t>000 2 02 04056 04 0000 151</t>
  </si>
  <si>
    <t>Субсидии бюджетам городских округов на переселение граждан из аварийного жилищного фонда</t>
  </si>
  <si>
    <t>000 2 02 04057 04 0000 151</t>
  </si>
  <si>
    <t>000 2 02 04054 04 0000 151</t>
  </si>
  <si>
    <t>Субсидии бюджетам городских округов на оказание высокотехнологичной медицинской помощи гражданам Российской Федерации</t>
  </si>
  <si>
    <t>000 2 02 09023 04 0000 151</t>
  </si>
  <si>
    <t>Кассовое исполнение, тыс. руб.</t>
  </si>
  <si>
    <t>субвенция на возмещение расходов по оказанию помощи семьям, выезжающим с северных территорий</t>
  </si>
  <si>
    <t>ВСЕГО</t>
  </si>
  <si>
    <t>ДОХОДЫ</t>
  </si>
  <si>
    <t>000 1 00 00000 00 0000 000</t>
  </si>
  <si>
    <t xml:space="preserve">НАЛОГИ НА ПРИБЫЛЬ, ДОХОДЫ </t>
  </si>
  <si>
    <t>000 1 01 00000 00 0000 000</t>
  </si>
  <si>
    <t>Налог на доходы физических лиц</t>
  </si>
  <si>
    <t>000 1 01 02000 01 0000 110</t>
  </si>
  <si>
    <t xml:space="preserve">НАЛОГИ НА СОВОКУПНЫЙ ДОХОД </t>
  </si>
  <si>
    <t>000 1 05 00000 00 0000 000</t>
  </si>
  <si>
    <t xml:space="preserve">Единый налог, взимаемый в связи с применением упрощенной системы налогообложения </t>
  </si>
  <si>
    <t>000 1 05 01000 00 0000 110</t>
  </si>
  <si>
    <t xml:space="preserve">Единый налог на вмененный доход для отдельных видов деятельности </t>
  </si>
  <si>
    <t>000 1 05 02000 02 0000 110</t>
  </si>
  <si>
    <t>НАЛОГИ НА ИМУЩЕСТВО</t>
  </si>
  <si>
    <t>000 1 06 00000 00 0000 000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</si>
  <si>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</si>
  <si>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</si>
  <si>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</si>
  <si>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</si>
  <si>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</si>
  <si>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</si>
  <si>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</si>
  <si>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</si>
  <si>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ПОШЛИНА, СБОРЫ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</si>
  <si>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</si>
  <si>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</si>
  <si>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</si>
  <si>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</si>
  <si>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</si>
  <si>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</si>
  <si>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</si>
  <si>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</si>
  <si>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</si>
  <si>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</si>
  <si>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</si>
  <si>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Прочие налоги и сборы (по отмененным местным налогам и сборам)</t>
  </si>
  <si>
    <t>000 1 09 07000 00 0000 110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</si>
  <si>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</si>
  <si>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</si>
  <si>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</si>
  <si>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000 1 11 05000 00 0000 120</t>
  </si>
  <si>
    <t>Арендная плата и поступления от продажи права на заключение договоров аренды 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</si>
  <si>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000 1 11 05011 04 0000 120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</si>
  <si>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</si>
  <si>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000 1 11 05012 04 0000 120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</si>
  <si>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</si>
  <si>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</si>
  <si>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</si>
  <si>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</si>
  <si>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</si>
  <si>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</si>
  <si>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</si>
  <si>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</si>
  <si>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</si>
  <si>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</si>
  <si>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</si>
  <si>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</si>
  <si>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</si>
  <si>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</si>
  <si>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</si>
  <si>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</si>
  <si>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</si>
  <si>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</si>
  <si>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</si>
  <si>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</si>
  <si>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</si>
  <si>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</si>
  <si>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</si>
  <si>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</si>
  <si>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 муниципальных унитарных предприятий, созданных городскими округами(в части реализации основных средств по указанному имуществу)</t>
  </si>
  <si>
    <t>000 1 14 02031 04 0000 410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</si>
  <si>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</si>
  <si>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000 1 14 02033 04 0000 410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</si>
  <si>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</si>
  <si>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</si>
  <si>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</si>
  <si>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</si>
  <si>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</si>
  <si>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</si>
  <si>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</si>
  <si>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</si>
  <si>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 нарушение законодательства о 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</si>
  <si>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</si>
  <si>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</si>
  <si>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</si>
  <si>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</si>
  <si>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</si>
  <si>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</si>
  <si>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</si>
  <si>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</si>
  <si>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</si>
  <si>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Прочие неналоговые доходы бюджетов городских округов</t>
  </si>
  <si>
    <t>000 1 17 05040 04 0000 180</t>
  </si>
  <si>
    <t>ВОЗВРАТ ОСТАТКОВ СУБСИДИЙ И СУБВЕНЦИЙ ПРОШЛЫХ ЛЕТ</t>
  </si>
  <si>
    <t>000 1 19 00000 00 0000 000</t>
  </si>
  <si>
    <t>Земельный налог (по обязательствам, возникшим до 1 января 2006 года)</t>
  </si>
  <si>
    <t>000 1 09 04050 00 0000 110</t>
  </si>
  <si>
    <t>Дивиденды по акциям и доходы от прочих форм участия в капитале, находящихся в собственности городских округов</t>
  </si>
  <si>
    <t>000 1 11 01040 04 0000 120</t>
  </si>
  <si>
    <t>Доходы от реализации имущества находящегося в оперативном управлении учреждений, находящихся в ведении органов управления городских округов (в части реализации основных средств по указанному имуществу)</t>
  </si>
  <si>
    <t>000 1 14 02032 04 0000 410</t>
  </si>
  <si>
    <t>Денежные взыскания (штрафы) и иные суммы, взыскиваемые с лиц, виновных в совершении преступлений, и в возмещение ущерба</t>
  </si>
  <si>
    <t>000 1 16 21000 00 0000 140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</si>
  <si>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</si>
  <si>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</si>
  <si>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</si>
  <si>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</si>
  <si>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ПРИЛОЖЕНИЕ № 2</t>
  </si>
  <si>
    <t xml:space="preserve">к решению Архангельского </t>
  </si>
  <si>
    <t>городского Совета депутатов</t>
  </si>
  <si>
    <t>Доходы городского бюджета за 2007 год</t>
  </si>
  <si>
    <t>______________________________________</t>
  </si>
  <si>
    <t>Единый сельскохозяйственный налог</t>
  </si>
  <si>
    <t>000 1 05 03000 01 0000 110</t>
  </si>
  <si>
    <t>000 1 17 01040 04 0000 180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</si>
  <si>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</t>
  </si>
  <si>
    <t>000 1 17 08000 01 0000 180</t>
  </si>
  <si>
    <t>Невыясненные поступления, зачисляемые в бюджеты городских округов</t>
  </si>
  <si>
    <t>от 21.05.2008          № 651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</si>
</sst>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1" fillId="0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3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wrapText="1"/>
    </xf>
    <xf numFmtId="0" fontId="2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 wrapText="1"/>
    </xf>
    <xf numFmtId="0" fontId="4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right" wrapText="1"/>
    </xf>
    <xf numFmtId="3" fontId="3" fillId="0" borderId="2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5.00390625" style="0" customWidth="1"/>
    <col min="2" max="2" width="27.625" style="0" customWidth="1"/>
    <col min="3" max="3" width="12.25390625" style="0" hidden="1" customWidth="1"/>
    <col min="4" max="4" width="10.75390625" style="0" hidden="1" customWidth="1"/>
    <col min="5" max="5" width="11.75390625" style="0" customWidth="1"/>
    <col min="6" max="6" width="2.625" style="0" customWidth="1"/>
  </cols>
  <sheetData>
    <row r="1" spans="1:5" ht="16.5">
      <c r="A1" s="58"/>
      <c r="B1" s="89" t="s">
        <v>198</v>
      </c>
      <c r="C1" s="90"/>
      <c r="D1" s="90"/>
      <c r="E1" s="90"/>
    </row>
    <row r="2" spans="1:5" ht="16.5" customHeight="1">
      <c r="A2" s="14"/>
      <c r="B2" s="14"/>
      <c r="C2" s="14"/>
      <c r="D2" s="14"/>
      <c r="E2" s="58"/>
    </row>
    <row r="3" spans="1:5" ht="16.5" customHeight="1">
      <c r="A3" s="14"/>
      <c r="B3" s="91" t="s">
        <v>199</v>
      </c>
      <c r="C3" s="85"/>
      <c r="D3" s="85"/>
      <c r="E3" s="85"/>
    </row>
    <row r="4" spans="1:5" ht="16.5" customHeight="1">
      <c r="A4" s="14"/>
      <c r="B4" s="91" t="s">
        <v>200</v>
      </c>
      <c r="C4" s="85"/>
      <c r="D4" s="85"/>
      <c r="E4" s="85"/>
    </row>
    <row r="5" spans="1:5" ht="16.5" customHeight="1">
      <c r="A5" s="14"/>
      <c r="B5" s="91" t="s">
        <v>209</v>
      </c>
      <c r="C5" s="85"/>
      <c r="D5" s="85"/>
      <c r="E5" s="85"/>
    </row>
    <row r="6" s="14" customFormat="1" ht="16.5"/>
    <row r="7" spans="1:6" ht="18" customHeight="1">
      <c r="A7" s="83" t="s">
        <v>201</v>
      </c>
      <c r="B7" s="84"/>
      <c r="C7" s="84"/>
      <c r="D7" s="85"/>
      <c r="E7" s="85"/>
      <c r="F7" s="4"/>
    </row>
    <row r="8" s="14" customFormat="1" ht="16.5" customHeight="1"/>
    <row r="9" spans="1:6" ht="42.75" customHeight="1">
      <c r="A9" s="54" t="s">
        <v>0</v>
      </c>
      <c r="B9" s="55" t="s">
        <v>1</v>
      </c>
      <c r="C9" s="15" t="s">
        <v>64</v>
      </c>
      <c r="D9" s="16" t="s">
        <v>65</v>
      </c>
      <c r="E9" s="16" t="s">
        <v>89</v>
      </c>
      <c r="F9" s="5"/>
    </row>
    <row r="10" spans="1:6" ht="12" customHeight="1">
      <c r="A10" s="56">
        <v>1</v>
      </c>
      <c r="B10" s="57">
        <v>2</v>
      </c>
      <c r="C10" s="1">
        <v>3</v>
      </c>
      <c r="D10" s="2">
        <v>4</v>
      </c>
      <c r="E10" s="2">
        <v>3</v>
      </c>
      <c r="F10" s="6"/>
    </row>
    <row r="11" spans="1:6" ht="15" customHeight="1">
      <c r="A11" s="43" t="s">
        <v>92</v>
      </c>
      <c r="B11" s="64" t="s">
        <v>93</v>
      </c>
      <c r="C11" s="44"/>
      <c r="D11" s="45"/>
      <c r="E11" s="53">
        <f>SUM(E13,E16,E21,E27,E32,E37,E50,E53,E55,E61,E73,E78)</f>
        <v>3654271</v>
      </c>
      <c r="F11" s="6"/>
    </row>
    <row r="12" spans="1:6" ht="12" customHeight="1">
      <c r="A12" s="24"/>
      <c r="B12" s="65"/>
      <c r="C12" s="1"/>
      <c r="D12" s="2"/>
      <c r="E12" s="48"/>
      <c r="F12" s="6"/>
    </row>
    <row r="13" spans="1:6" ht="14.25" customHeight="1">
      <c r="A13" s="25" t="s">
        <v>94</v>
      </c>
      <c r="B13" s="65" t="s">
        <v>95</v>
      </c>
      <c r="C13" s="1"/>
      <c r="D13" s="2"/>
      <c r="E13" s="49">
        <f>SUM(E14)</f>
        <v>1912258</v>
      </c>
      <c r="F13" s="6"/>
    </row>
    <row r="14" spans="1:6" ht="15.75" customHeight="1">
      <c r="A14" s="26" t="s">
        <v>96</v>
      </c>
      <c r="B14" s="66" t="s">
        <v>97</v>
      </c>
      <c r="C14" s="1"/>
      <c r="D14" s="2"/>
      <c r="E14" s="48">
        <v>1912258</v>
      </c>
      <c r="F14" s="6"/>
    </row>
    <row r="15" spans="1:6" ht="12" customHeight="1">
      <c r="A15" s="26"/>
      <c r="B15" s="66"/>
      <c r="C15" s="1"/>
      <c r="D15" s="2"/>
      <c r="E15" s="46"/>
      <c r="F15" s="6"/>
    </row>
    <row r="16" spans="1:6" ht="15" customHeight="1">
      <c r="A16" s="25" t="s">
        <v>98</v>
      </c>
      <c r="B16" s="65" t="s">
        <v>99</v>
      </c>
      <c r="C16" s="1"/>
      <c r="D16" s="2"/>
      <c r="E16" s="47">
        <f>SUM(E17:E19)</f>
        <v>295629</v>
      </c>
      <c r="F16" s="6"/>
    </row>
    <row r="17" spans="1:6" ht="33" customHeight="1">
      <c r="A17" s="26" t="s">
        <v>100</v>
      </c>
      <c r="B17" s="66" t="s">
        <v>101</v>
      </c>
      <c r="C17" s="1"/>
      <c r="D17" s="2"/>
      <c r="E17" s="48">
        <v>111508</v>
      </c>
      <c r="F17" s="6"/>
    </row>
    <row r="18" spans="1:6" ht="31.5" customHeight="1">
      <c r="A18" s="26" t="s">
        <v>102</v>
      </c>
      <c r="B18" s="66" t="s">
        <v>103</v>
      </c>
      <c r="C18" s="1"/>
      <c r="D18" s="2"/>
      <c r="E18" s="48">
        <v>184105</v>
      </c>
      <c r="F18" s="6"/>
    </row>
    <row r="19" spans="1:6" ht="18.75" customHeight="1">
      <c r="A19" s="26" t="s">
        <v>203</v>
      </c>
      <c r="B19" s="66" t="s">
        <v>204</v>
      </c>
      <c r="C19" s="1"/>
      <c r="D19" s="2"/>
      <c r="E19" s="48">
        <v>16</v>
      </c>
      <c r="F19" s="6"/>
    </row>
    <row r="20" spans="1:6" ht="12" customHeight="1">
      <c r="A20" s="26"/>
      <c r="B20" s="66"/>
      <c r="C20" s="1"/>
      <c r="D20" s="2"/>
      <c r="E20" s="48"/>
      <c r="F20" s="6"/>
    </row>
    <row r="21" spans="1:6" ht="15.75" customHeight="1">
      <c r="A21" s="25" t="s">
        <v>104</v>
      </c>
      <c r="B21" s="65" t="s">
        <v>105</v>
      </c>
      <c r="C21" s="1"/>
      <c r="D21" s="2"/>
      <c r="E21" s="50">
        <f>SUM(E22:E25)</f>
        <v>504150</v>
      </c>
      <c r="F21" s="6"/>
    </row>
    <row r="22" spans="1:6" ht="47.25" customHeight="1">
      <c r="A22" s="26" t="s">
        <v>106</v>
      </c>
      <c r="B22" s="66" t="s">
        <v>107</v>
      </c>
      <c r="C22" s="1"/>
      <c r="D22" s="2"/>
      <c r="E22" s="48">
        <v>20760</v>
      </c>
      <c r="F22" s="6"/>
    </row>
    <row r="23" spans="1:6" ht="16.5" customHeight="1">
      <c r="A23" s="26" t="s">
        <v>108</v>
      </c>
      <c r="B23" s="66" t="s">
        <v>109</v>
      </c>
      <c r="C23" s="1"/>
      <c r="D23" s="2"/>
      <c r="E23" s="48">
        <v>270063</v>
      </c>
      <c r="F23" s="6"/>
    </row>
    <row r="24" spans="1:6" ht="16.5" customHeight="1">
      <c r="A24" s="26" t="s">
        <v>110</v>
      </c>
      <c r="B24" s="66" t="s">
        <v>111</v>
      </c>
      <c r="C24" s="1"/>
      <c r="D24" s="2"/>
      <c r="E24" s="48">
        <v>47881</v>
      </c>
      <c r="F24" s="6"/>
    </row>
    <row r="25" spans="1:6" ht="17.25" customHeight="1">
      <c r="A25" s="26" t="s">
        <v>112</v>
      </c>
      <c r="B25" s="66" t="s">
        <v>113</v>
      </c>
      <c r="C25" s="1"/>
      <c r="D25" s="2"/>
      <c r="E25" s="48">
        <v>165446</v>
      </c>
      <c r="F25" s="6"/>
    </row>
    <row r="26" spans="1:6" ht="12" customHeight="1">
      <c r="A26" s="22"/>
      <c r="B26" s="66"/>
      <c r="C26" s="1"/>
      <c r="D26" s="2"/>
      <c r="E26" s="48"/>
      <c r="F26" s="6"/>
    </row>
    <row r="27" spans="1:6" ht="16.5" customHeight="1">
      <c r="A27" s="25" t="s">
        <v>114</v>
      </c>
      <c r="B27" s="65" t="s">
        <v>115</v>
      </c>
      <c r="C27" s="1"/>
      <c r="D27" s="2"/>
      <c r="E27" s="50">
        <f>SUM(E28:E30)</f>
        <v>36974</v>
      </c>
      <c r="F27" s="6"/>
    </row>
    <row r="28" spans="1:6" ht="64.5" customHeight="1">
      <c r="A28" s="26" t="s">
        <v>116</v>
      </c>
      <c r="B28" s="66" t="s">
        <v>117</v>
      </c>
      <c r="C28" s="1"/>
      <c r="D28" s="2"/>
      <c r="E28" s="48">
        <v>18071</v>
      </c>
      <c r="F28" s="6"/>
    </row>
    <row r="29" spans="1:6" ht="95.25" customHeight="1">
      <c r="A29" s="26" t="s">
        <v>118</v>
      </c>
      <c r="B29" s="66" t="s">
        <v>119</v>
      </c>
      <c r="C29" s="1"/>
      <c r="D29" s="2"/>
      <c r="E29" s="48">
        <v>18790</v>
      </c>
      <c r="F29" s="6"/>
    </row>
    <row r="30" spans="1:6" ht="33" customHeight="1">
      <c r="A30" s="26" t="s">
        <v>120</v>
      </c>
      <c r="B30" s="66" t="s">
        <v>121</v>
      </c>
      <c r="C30" s="1"/>
      <c r="D30" s="2"/>
      <c r="E30" s="48">
        <v>113</v>
      </c>
      <c r="F30" s="6"/>
    </row>
    <row r="31" spans="1:6" ht="12" customHeight="1">
      <c r="A31" s="25"/>
      <c r="B31" s="65"/>
      <c r="C31" s="1"/>
      <c r="D31" s="2"/>
      <c r="E31" s="48"/>
      <c r="F31" s="6"/>
    </row>
    <row r="32" spans="1:6" ht="27" customHeight="1">
      <c r="A32" s="25" t="s">
        <v>122</v>
      </c>
      <c r="B32" s="65" t="s">
        <v>123</v>
      </c>
      <c r="C32" s="1"/>
      <c r="D32" s="2"/>
      <c r="E32" s="50">
        <f>SUM(E33:E35)</f>
        <v>7882</v>
      </c>
      <c r="F32" s="6"/>
    </row>
    <row r="33" spans="1:6" ht="31.5" customHeight="1">
      <c r="A33" s="26" t="s">
        <v>124</v>
      </c>
      <c r="B33" s="66" t="s">
        <v>125</v>
      </c>
      <c r="C33" s="1"/>
      <c r="D33" s="2"/>
      <c r="E33" s="48">
        <v>5375</v>
      </c>
      <c r="F33" s="6"/>
    </row>
    <row r="34" spans="1:6" ht="31.5" customHeight="1">
      <c r="A34" s="26" t="s">
        <v>186</v>
      </c>
      <c r="B34" s="66" t="s">
        <v>187</v>
      </c>
      <c r="C34" s="1"/>
      <c r="D34" s="2"/>
      <c r="E34" s="48">
        <v>302</v>
      </c>
      <c r="F34" s="6"/>
    </row>
    <row r="35" spans="1:6" ht="20.25" customHeight="1">
      <c r="A35" s="27" t="s">
        <v>126</v>
      </c>
      <c r="B35" s="66" t="s">
        <v>127</v>
      </c>
      <c r="C35" s="1"/>
      <c r="D35" s="2"/>
      <c r="E35" s="48">
        <v>2205</v>
      </c>
      <c r="F35" s="6"/>
    </row>
    <row r="36" spans="1:6" ht="12" customHeight="1">
      <c r="A36" s="22"/>
      <c r="B36" s="66"/>
      <c r="C36" s="1"/>
      <c r="D36" s="2"/>
      <c r="E36" s="48"/>
      <c r="F36" s="6"/>
    </row>
    <row r="37" spans="1:6" ht="27.75" customHeight="1">
      <c r="A37" s="25" t="s">
        <v>128</v>
      </c>
      <c r="B37" s="65" t="s">
        <v>129</v>
      </c>
      <c r="C37" s="1"/>
      <c r="D37" s="2"/>
      <c r="E37" s="50">
        <f>SUM(E38,E39,E44,E46)</f>
        <v>380972</v>
      </c>
      <c r="F37" s="6"/>
    </row>
    <row r="38" spans="1:6" ht="31.5" customHeight="1">
      <c r="A38" s="26" t="s">
        <v>188</v>
      </c>
      <c r="B38" s="66" t="s">
        <v>189</v>
      </c>
      <c r="C38" s="1"/>
      <c r="D38" s="2"/>
      <c r="E38" s="59">
        <v>599</v>
      </c>
      <c r="F38" s="6"/>
    </row>
    <row r="39" spans="1:6" ht="34.5" customHeight="1">
      <c r="A39" s="26" t="s">
        <v>130</v>
      </c>
      <c r="B39" s="66" t="s">
        <v>131</v>
      </c>
      <c r="C39" s="1"/>
      <c r="D39" s="2"/>
      <c r="E39" s="48">
        <f>SUM(E40:E43)</f>
        <v>363092</v>
      </c>
      <c r="F39" s="6"/>
    </row>
    <row r="40" spans="1:6" ht="81" customHeight="1">
      <c r="A40" s="22" t="s">
        <v>132</v>
      </c>
      <c r="B40" s="66" t="s">
        <v>133</v>
      </c>
      <c r="C40" s="1"/>
      <c r="D40" s="2"/>
      <c r="E40" s="48">
        <v>100994</v>
      </c>
      <c r="F40" s="6"/>
    </row>
    <row r="41" spans="1:6" ht="79.5" customHeight="1">
      <c r="A41" s="22" t="s">
        <v>134</v>
      </c>
      <c r="B41" s="66" t="s">
        <v>135</v>
      </c>
      <c r="C41" s="1"/>
      <c r="D41" s="2"/>
      <c r="E41" s="48">
        <v>11850</v>
      </c>
      <c r="F41" s="6"/>
    </row>
    <row r="42" spans="1:6" ht="48" customHeight="1">
      <c r="A42" s="22" t="s">
        <v>136</v>
      </c>
      <c r="B42" s="66" t="s">
        <v>137</v>
      </c>
      <c r="C42" s="1"/>
      <c r="D42" s="2"/>
      <c r="E42" s="48">
        <v>15273</v>
      </c>
      <c r="F42" s="6"/>
    </row>
    <row r="43" spans="1:6" ht="62.25" customHeight="1">
      <c r="A43" s="22" t="s">
        <v>138</v>
      </c>
      <c r="B43" s="66" t="s">
        <v>139</v>
      </c>
      <c r="C43" s="1"/>
      <c r="D43" s="2"/>
      <c r="E43" s="48">
        <v>234975</v>
      </c>
      <c r="F43" s="6"/>
    </row>
    <row r="44" spans="1:6" ht="33" customHeight="1">
      <c r="A44" s="26" t="s">
        <v>140</v>
      </c>
      <c r="B44" s="66" t="s">
        <v>141</v>
      </c>
      <c r="C44" s="1"/>
      <c r="D44" s="2"/>
      <c r="E44" s="48">
        <f>SUM(E45)</f>
        <v>8605</v>
      </c>
      <c r="F44" s="6"/>
    </row>
    <row r="45" spans="1:6" ht="48" customHeight="1">
      <c r="A45" s="22" t="s">
        <v>142</v>
      </c>
      <c r="B45" s="66" t="s">
        <v>143</v>
      </c>
      <c r="C45" s="1"/>
      <c r="D45" s="2"/>
      <c r="E45" s="48">
        <v>8605</v>
      </c>
      <c r="F45" s="6"/>
    </row>
    <row r="46" spans="1:6" ht="32.25" customHeight="1">
      <c r="A46" s="26" t="s">
        <v>144</v>
      </c>
      <c r="B46" s="66" t="s">
        <v>145</v>
      </c>
      <c r="C46" s="1"/>
      <c r="D46" s="2"/>
      <c r="E46" s="48">
        <f>SUM(E47:E48)</f>
        <v>8676</v>
      </c>
      <c r="F46" s="6"/>
    </row>
    <row r="47" spans="1:6" ht="48" customHeight="1">
      <c r="A47" s="22" t="s">
        <v>146</v>
      </c>
      <c r="B47" s="66" t="s">
        <v>147</v>
      </c>
      <c r="C47" s="1"/>
      <c r="D47" s="2"/>
      <c r="E47" s="48">
        <v>684</v>
      </c>
      <c r="F47" s="6"/>
    </row>
    <row r="48" spans="1:6" ht="33" customHeight="1">
      <c r="A48" s="22" t="s">
        <v>148</v>
      </c>
      <c r="B48" s="66" t="s">
        <v>149</v>
      </c>
      <c r="C48" s="1"/>
      <c r="D48" s="2"/>
      <c r="E48" s="48">
        <v>7992</v>
      </c>
      <c r="F48" s="6"/>
    </row>
    <row r="49" spans="1:6" ht="12" customHeight="1">
      <c r="A49" s="26"/>
      <c r="B49" s="66"/>
      <c r="C49" s="1"/>
      <c r="D49" s="2"/>
      <c r="E49" s="48"/>
      <c r="F49" s="6"/>
    </row>
    <row r="50" spans="1:6" ht="16.5" customHeight="1">
      <c r="A50" s="25" t="s">
        <v>150</v>
      </c>
      <c r="B50" s="65" t="s">
        <v>151</v>
      </c>
      <c r="C50" s="1"/>
      <c r="D50" s="2"/>
      <c r="E50" s="50">
        <f>SUM(E51)</f>
        <v>46292</v>
      </c>
      <c r="F50" s="6"/>
    </row>
    <row r="51" spans="1:6" ht="18" customHeight="1">
      <c r="A51" s="26" t="s">
        <v>152</v>
      </c>
      <c r="B51" s="66" t="s">
        <v>153</v>
      </c>
      <c r="C51" s="1"/>
      <c r="D51" s="2"/>
      <c r="E51" s="48">
        <v>46292</v>
      </c>
      <c r="F51" s="6"/>
    </row>
    <row r="52" spans="1:6" ht="12" customHeight="1">
      <c r="A52" s="26"/>
      <c r="B52" s="66"/>
      <c r="C52" s="1"/>
      <c r="D52" s="2"/>
      <c r="E52" s="48"/>
      <c r="F52" s="6"/>
    </row>
    <row r="53" spans="1:6" ht="26.25" customHeight="1">
      <c r="A53" s="25" t="s">
        <v>154</v>
      </c>
      <c r="B53" s="65" t="s">
        <v>155</v>
      </c>
      <c r="C53" s="1"/>
      <c r="D53" s="2"/>
      <c r="E53" s="50">
        <v>3464</v>
      </c>
      <c r="F53" s="6"/>
    </row>
    <row r="54" spans="1:6" ht="12" customHeight="1">
      <c r="A54" s="26"/>
      <c r="B54" s="66"/>
      <c r="C54" s="1"/>
      <c r="D54" s="2"/>
      <c r="E54" s="48"/>
      <c r="F54" s="6"/>
    </row>
    <row r="55" spans="1:6" ht="17.25" customHeight="1">
      <c r="A55" s="25" t="s">
        <v>156</v>
      </c>
      <c r="B55" s="65" t="s">
        <v>157</v>
      </c>
      <c r="C55" s="1"/>
      <c r="D55" s="2"/>
      <c r="E55" s="50">
        <f>SUM(E56:E59)</f>
        <v>421099</v>
      </c>
      <c r="F55" s="6"/>
    </row>
    <row r="56" spans="1:6" ht="30.75" customHeight="1">
      <c r="A56" s="26" t="s">
        <v>158</v>
      </c>
      <c r="B56" s="66" t="s">
        <v>159</v>
      </c>
      <c r="C56" s="1"/>
      <c r="D56" s="2"/>
      <c r="E56" s="48">
        <v>1495</v>
      </c>
      <c r="F56" s="6"/>
    </row>
    <row r="57" spans="1:6" ht="50.25" customHeight="1">
      <c r="A57" s="26" t="s">
        <v>160</v>
      </c>
      <c r="B57" s="66" t="s">
        <v>161</v>
      </c>
      <c r="C57" s="1"/>
      <c r="D57" s="2"/>
      <c r="E57" s="48">
        <v>814</v>
      </c>
      <c r="F57" s="6"/>
    </row>
    <row r="58" spans="1:6" ht="66.75" customHeight="1">
      <c r="A58" s="26" t="s">
        <v>190</v>
      </c>
      <c r="B58" s="66" t="s">
        <v>191</v>
      </c>
      <c r="C58" s="1"/>
      <c r="D58" s="2"/>
      <c r="E58" s="48">
        <v>61</v>
      </c>
      <c r="F58" s="6"/>
    </row>
    <row r="59" spans="1:6" ht="49.5" customHeight="1">
      <c r="A59" s="26" t="s">
        <v>162</v>
      </c>
      <c r="B59" s="66" t="s">
        <v>163</v>
      </c>
      <c r="C59" s="1"/>
      <c r="D59" s="2"/>
      <c r="E59" s="48">
        <v>418729</v>
      </c>
      <c r="F59" s="6"/>
    </row>
    <row r="60" spans="1:6" ht="12" customHeight="1">
      <c r="A60" s="26"/>
      <c r="B60" s="66"/>
      <c r="C60" s="1"/>
      <c r="D60" s="2"/>
      <c r="E60" s="48"/>
      <c r="F60" s="6"/>
    </row>
    <row r="61" spans="1:6" ht="15" customHeight="1">
      <c r="A61" s="25" t="s">
        <v>164</v>
      </c>
      <c r="B61" s="65" t="s">
        <v>165</v>
      </c>
      <c r="C61" s="52"/>
      <c r="D61" s="23"/>
      <c r="E61" s="50">
        <f>SUM(E62:E71)</f>
        <v>44532</v>
      </c>
      <c r="F61" s="51"/>
    </row>
    <row r="62" spans="1:6" ht="31.5" customHeight="1">
      <c r="A62" s="26" t="s">
        <v>166</v>
      </c>
      <c r="B62" s="66" t="s">
        <v>167</v>
      </c>
      <c r="C62" s="1"/>
      <c r="D62" s="2"/>
      <c r="E62" s="48">
        <v>1001</v>
      </c>
      <c r="F62" s="6"/>
    </row>
    <row r="63" spans="1:6" ht="65.25" customHeight="1">
      <c r="A63" s="26" t="s">
        <v>168</v>
      </c>
      <c r="B63" s="66" t="s">
        <v>169</v>
      </c>
      <c r="C63" s="1"/>
      <c r="D63" s="2"/>
      <c r="E63" s="48">
        <v>981</v>
      </c>
      <c r="F63" s="6"/>
    </row>
    <row r="64" spans="1:6" ht="64.5" customHeight="1">
      <c r="A64" s="26" t="s">
        <v>170</v>
      </c>
      <c r="B64" s="66" t="s">
        <v>171</v>
      </c>
      <c r="C64" s="1"/>
      <c r="D64" s="2"/>
      <c r="E64" s="48">
        <v>779</v>
      </c>
      <c r="F64" s="6"/>
    </row>
    <row r="65" spans="1:6" ht="32.25" customHeight="1">
      <c r="A65" s="26" t="s">
        <v>192</v>
      </c>
      <c r="B65" s="66" t="s">
        <v>193</v>
      </c>
      <c r="C65" s="1"/>
      <c r="D65" s="2"/>
      <c r="E65" s="48">
        <v>81</v>
      </c>
      <c r="F65" s="6"/>
    </row>
    <row r="66" spans="1:6" ht="79.5" customHeight="1">
      <c r="A66" s="26" t="s">
        <v>172</v>
      </c>
      <c r="B66" s="66" t="s">
        <v>173</v>
      </c>
      <c r="C66" s="1"/>
      <c r="D66" s="2"/>
      <c r="E66" s="48">
        <v>5486</v>
      </c>
      <c r="F66" s="6"/>
    </row>
    <row r="67" spans="1:6" ht="33.75" customHeight="1">
      <c r="A67" s="26" t="s">
        <v>194</v>
      </c>
      <c r="B67" s="66" t="s">
        <v>195</v>
      </c>
      <c r="C67" s="1"/>
      <c r="D67" s="2"/>
      <c r="E67" s="48">
        <v>72</v>
      </c>
      <c r="F67" s="6"/>
    </row>
    <row r="68" spans="1:6" ht="50.25" customHeight="1">
      <c r="A68" s="26" t="s">
        <v>174</v>
      </c>
      <c r="B68" s="66" t="s">
        <v>175</v>
      </c>
      <c r="C68" s="1"/>
      <c r="D68" s="2"/>
      <c r="E68" s="48">
        <v>3682</v>
      </c>
      <c r="F68" s="6"/>
    </row>
    <row r="69" spans="1:6" ht="33" customHeight="1">
      <c r="A69" s="26" t="s">
        <v>176</v>
      </c>
      <c r="B69" s="66" t="s">
        <v>177</v>
      </c>
      <c r="C69" s="1"/>
      <c r="D69" s="2"/>
      <c r="E69" s="48">
        <v>13206</v>
      </c>
      <c r="F69" s="6"/>
    </row>
    <row r="70" spans="1:6" ht="49.5" customHeight="1">
      <c r="A70" s="26" t="s">
        <v>196</v>
      </c>
      <c r="B70" s="66" t="s">
        <v>197</v>
      </c>
      <c r="C70" s="1"/>
      <c r="D70" s="2"/>
      <c r="E70" s="48">
        <v>28</v>
      </c>
      <c r="F70" s="6"/>
    </row>
    <row r="71" spans="1:6" ht="33" customHeight="1">
      <c r="A71" s="26" t="s">
        <v>178</v>
      </c>
      <c r="B71" s="66" t="s">
        <v>179</v>
      </c>
      <c r="C71" s="1"/>
      <c r="D71" s="2"/>
      <c r="E71" s="48">
        <v>19216</v>
      </c>
      <c r="F71" s="6"/>
    </row>
    <row r="72" spans="1:6" ht="12" customHeight="1">
      <c r="A72" s="28"/>
      <c r="B72" s="65"/>
      <c r="C72" s="1"/>
      <c r="D72" s="2"/>
      <c r="E72" s="48"/>
      <c r="F72" s="6"/>
    </row>
    <row r="73" spans="1:6" ht="15" customHeight="1">
      <c r="A73" s="25" t="s">
        <v>180</v>
      </c>
      <c r="B73" s="65" t="s">
        <v>181</v>
      </c>
      <c r="C73" s="1"/>
      <c r="D73" s="2"/>
      <c r="E73" s="50">
        <f>SUM(E74:E76)</f>
        <v>1080</v>
      </c>
      <c r="F73" s="6"/>
    </row>
    <row r="74" spans="1:6" ht="32.25" customHeight="1">
      <c r="A74" s="26" t="s">
        <v>208</v>
      </c>
      <c r="B74" s="66" t="s">
        <v>205</v>
      </c>
      <c r="C74" s="1"/>
      <c r="D74" s="2"/>
      <c r="E74" s="59">
        <v>502</v>
      </c>
      <c r="F74" s="6"/>
    </row>
    <row r="75" spans="1:6" ht="19.5" customHeight="1">
      <c r="A75" s="26" t="s">
        <v>182</v>
      </c>
      <c r="B75" s="66" t="s">
        <v>183</v>
      </c>
      <c r="C75" s="1"/>
      <c r="D75" s="2"/>
      <c r="E75" s="48">
        <v>552</v>
      </c>
      <c r="F75" s="6"/>
    </row>
    <row r="76" spans="1:6" ht="51" customHeight="1">
      <c r="A76" s="26" t="s">
        <v>206</v>
      </c>
      <c r="B76" s="66" t="s">
        <v>207</v>
      </c>
      <c r="C76" s="1"/>
      <c r="D76" s="2"/>
      <c r="E76" s="48">
        <v>26</v>
      </c>
      <c r="F76" s="6"/>
    </row>
    <row r="77" spans="1:6" ht="12" customHeight="1">
      <c r="A77" s="26"/>
      <c r="B77" s="66"/>
      <c r="C77" s="1"/>
      <c r="D77" s="2"/>
      <c r="E77" s="48"/>
      <c r="F77" s="6"/>
    </row>
    <row r="78" spans="1:6" ht="16.5" customHeight="1">
      <c r="A78" s="25" t="s">
        <v>184</v>
      </c>
      <c r="B78" s="65" t="s">
        <v>185</v>
      </c>
      <c r="C78" s="1"/>
      <c r="D78" s="2"/>
      <c r="E78" s="50">
        <v>-61</v>
      </c>
      <c r="F78" s="6"/>
    </row>
    <row r="79" spans="1:6" ht="12" customHeight="1">
      <c r="A79" s="29"/>
      <c r="B79" s="67"/>
      <c r="C79" s="1"/>
      <c r="D79" s="2"/>
      <c r="E79" s="36"/>
      <c r="F79" s="6"/>
    </row>
    <row r="80" spans="1:6" ht="15.75" customHeight="1">
      <c r="A80" s="30" t="s">
        <v>2</v>
      </c>
      <c r="B80" s="65" t="s">
        <v>5</v>
      </c>
      <c r="C80" s="3">
        <f>C81+C102+C107+C127</f>
        <v>1236828</v>
      </c>
      <c r="D80" s="3" t="e">
        <f>D81+D107+D127+D132</f>
        <v>#REF!</v>
      </c>
      <c r="E80" s="37">
        <f>E81+E107+E132</f>
        <v>1799879</v>
      </c>
      <c r="F80" s="7"/>
    </row>
    <row r="81" spans="1:8" ht="31.5" customHeight="1">
      <c r="A81" s="27" t="s">
        <v>3</v>
      </c>
      <c r="B81" s="66" t="s">
        <v>6</v>
      </c>
      <c r="C81" s="19">
        <f>C88+C97+C86+C82+C85+C87+C93+C94+C96</f>
        <v>1225780</v>
      </c>
      <c r="D81" s="19">
        <f>D88+D97+D86+D82+D85+D87+D93+D94+D96+D83+D95</f>
        <v>103305</v>
      </c>
      <c r="E81" s="38">
        <f>E82+E83+E85+E86+E87+E88+E93+E94+E95+E96+E97</f>
        <v>1362181</v>
      </c>
      <c r="F81" s="9"/>
      <c r="H81" s="13"/>
    </row>
    <row r="82" spans="1:6" ht="80.25" customHeight="1">
      <c r="A82" s="31" t="s">
        <v>38</v>
      </c>
      <c r="B82" s="66" t="s">
        <v>39</v>
      </c>
      <c r="C82" s="18">
        <v>11189</v>
      </c>
      <c r="D82" s="17"/>
      <c r="E82" s="38">
        <v>11196</v>
      </c>
      <c r="F82" s="9"/>
    </row>
    <row r="83" spans="1:6" ht="63" customHeight="1">
      <c r="A83" s="31" t="s">
        <v>73</v>
      </c>
      <c r="B83" s="66" t="s">
        <v>74</v>
      </c>
      <c r="C83" s="18"/>
      <c r="D83" s="17">
        <v>1500</v>
      </c>
      <c r="E83" s="38">
        <f>E84</f>
        <v>2993</v>
      </c>
      <c r="F83" s="9"/>
    </row>
    <row r="84" spans="1:6" ht="26.25" customHeight="1">
      <c r="A84" s="32" t="s">
        <v>77</v>
      </c>
      <c r="B84" s="66" t="s">
        <v>74</v>
      </c>
      <c r="C84" s="20">
        <v>587</v>
      </c>
      <c r="D84" s="17"/>
      <c r="E84" s="41">
        <v>2993</v>
      </c>
      <c r="F84" s="10"/>
    </row>
    <row r="85" spans="1:6" ht="64.5" customHeight="1">
      <c r="A85" s="31" t="s">
        <v>60</v>
      </c>
      <c r="B85" s="66" t="s">
        <v>47</v>
      </c>
      <c r="C85" s="18">
        <v>32961</v>
      </c>
      <c r="D85" s="17"/>
      <c r="E85" s="38">
        <v>23491</v>
      </c>
      <c r="F85" s="9"/>
    </row>
    <row r="86" spans="1:6" ht="34.5" customHeight="1">
      <c r="A86" s="31" t="s">
        <v>45</v>
      </c>
      <c r="B86" s="66" t="s">
        <v>46</v>
      </c>
      <c r="C86" s="18">
        <v>24458</v>
      </c>
      <c r="D86" s="17"/>
      <c r="E86" s="38">
        <v>22673</v>
      </c>
      <c r="F86" s="9"/>
    </row>
    <row r="87" spans="1:6" ht="47.25" customHeight="1">
      <c r="A87" s="31" t="s">
        <v>48</v>
      </c>
      <c r="B87" s="66" t="s">
        <v>49</v>
      </c>
      <c r="C87" s="18">
        <v>18855</v>
      </c>
      <c r="D87" s="17"/>
      <c r="E87" s="38">
        <v>80348</v>
      </c>
      <c r="F87" s="9"/>
    </row>
    <row r="88" spans="1:6" ht="34.5" customHeight="1">
      <c r="A88" s="31" t="s">
        <v>33</v>
      </c>
      <c r="B88" s="66" t="s">
        <v>34</v>
      </c>
      <c r="C88" s="18">
        <f>C89+C90+C91+C92</f>
        <v>8388</v>
      </c>
      <c r="D88" s="17"/>
      <c r="E88" s="38">
        <f>E89+E90+E91+E92</f>
        <v>8388</v>
      </c>
      <c r="F88" s="9"/>
    </row>
    <row r="89" spans="1:6" ht="29.25" customHeight="1">
      <c r="A89" s="32" t="s">
        <v>63</v>
      </c>
      <c r="B89" s="66" t="s">
        <v>34</v>
      </c>
      <c r="C89" s="20">
        <v>587</v>
      </c>
      <c r="D89" s="17"/>
      <c r="E89" s="41">
        <v>587</v>
      </c>
      <c r="F89" s="10"/>
    </row>
    <row r="90" spans="1:6" ht="39" customHeight="1">
      <c r="A90" s="32" t="s">
        <v>11</v>
      </c>
      <c r="B90" s="66" t="s">
        <v>34</v>
      </c>
      <c r="C90" s="20">
        <v>4989</v>
      </c>
      <c r="D90" s="17"/>
      <c r="E90" s="41">
        <v>4989</v>
      </c>
      <c r="F90" s="10"/>
    </row>
    <row r="91" spans="1:6" s="60" customFormat="1" ht="27.75" customHeight="1">
      <c r="A91" s="32" t="s">
        <v>12</v>
      </c>
      <c r="B91" s="66" t="s">
        <v>34</v>
      </c>
      <c r="C91" s="20">
        <v>2795</v>
      </c>
      <c r="D91" s="17"/>
      <c r="E91" s="41">
        <v>2795</v>
      </c>
      <c r="F91" s="10"/>
    </row>
    <row r="92" spans="1:6" s="60" customFormat="1" ht="52.5" customHeight="1">
      <c r="A92" s="32" t="s">
        <v>9</v>
      </c>
      <c r="B92" s="66" t="s">
        <v>34</v>
      </c>
      <c r="C92" s="20">
        <v>17</v>
      </c>
      <c r="D92" s="17"/>
      <c r="E92" s="41">
        <v>17</v>
      </c>
      <c r="F92" s="10"/>
    </row>
    <row r="93" spans="1:6" s="60" customFormat="1" ht="95.25" customHeight="1">
      <c r="A93" s="33" t="s">
        <v>41</v>
      </c>
      <c r="B93" s="66" t="s">
        <v>42</v>
      </c>
      <c r="C93" s="19">
        <v>10707</v>
      </c>
      <c r="D93" s="17"/>
      <c r="E93" s="38">
        <v>10707</v>
      </c>
      <c r="F93" s="9"/>
    </row>
    <row r="94" spans="1:6" s="60" customFormat="1" ht="63" customHeight="1">
      <c r="A94" s="31" t="s">
        <v>55</v>
      </c>
      <c r="B94" s="66" t="s">
        <v>40</v>
      </c>
      <c r="C94" s="18">
        <v>2284</v>
      </c>
      <c r="D94" s="17"/>
      <c r="E94" s="38">
        <v>4484</v>
      </c>
      <c r="F94" s="9"/>
    </row>
    <row r="95" spans="1:6" s="60" customFormat="1" ht="48.75" customHeight="1">
      <c r="A95" s="31" t="s">
        <v>68</v>
      </c>
      <c r="B95" s="66" t="s">
        <v>69</v>
      </c>
      <c r="C95" s="18"/>
      <c r="D95" s="17">
        <v>5000</v>
      </c>
      <c r="E95" s="38">
        <v>5000</v>
      </c>
      <c r="F95" s="9"/>
    </row>
    <row r="96" spans="1:6" s="60" customFormat="1" ht="81.75" customHeight="1">
      <c r="A96" s="31" t="s">
        <v>43</v>
      </c>
      <c r="B96" s="66" t="s">
        <v>44</v>
      </c>
      <c r="C96" s="18">
        <v>40087</v>
      </c>
      <c r="D96" s="17"/>
      <c r="E96" s="38">
        <v>32134</v>
      </c>
      <c r="F96" s="9"/>
    </row>
    <row r="97" spans="1:6" ht="18" customHeight="1">
      <c r="A97" s="31" t="s">
        <v>36</v>
      </c>
      <c r="B97" s="66" t="s">
        <v>31</v>
      </c>
      <c r="C97" s="19">
        <f>C98+C99+C101+C106+C100</f>
        <v>1076851</v>
      </c>
      <c r="D97" s="19">
        <f>D98+D99+D101+D104+D106+D100</f>
        <v>96805</v>
      </c>
      <c r="E97" s="38">
        <f>E98+E99+E100+E101+E104+E105+E106</f>
        <v>1160767</v>
      </c>
      <c r="F97" s="9"/>
    </row>
    <row r="98" spans="1:6" ht="27.75" customHeight="1">
      <c r="A98" s="32" t="s">
        <v>10</v>
      </c>
      <c r="B98" s="66" t="s">
        <v>31</v>
      </c>
      <c r="C98" s="20">
        <v>573925</v>
      </c>
      <c r="D98" s="17"/>
      <c r="E98" s="41">
        <v>573925</v>
      </c>
      <c r="F98" s="10"/>
    </row>
    <row r="99" spans="1:6" s="60" customFormat="1" ht="39.75" customHeight="1">
      <c r="A99" s="34" t="s">
        <v>59</v>
      </c>
      <c r="B99" s="66" t="s">
        <v>31</v>
      </c>
      <c r="C99" s="20">
        <v>840</v>
      </c>
      <c r="D99" s="17"/>
      <c r="E99" s="41">
        <v>840</v>
      </c>
      <c r="F99" s="10"/>
    </row>
    <row r="100" spans="1:6" s="60" customFormat="1" ht="41.25" customHeight="1">
      <c r="A100" s="32" t="s">
        <v>61</v>
      </c>
      <c r="B100" s="66" t="s">
        <v>31</v>
      </c>
      <c r="C100" s="20">
        <v>1500</v>
      </c>
      <c r="D100" s="17"/>
      <c r="E100" s="41">
        <v>1500</v>
      </c>
      <c r="F100" s="10"/>
    </row>
    <row r="101" spans="1:6" s="60" customFormat="1" ht="41.25" customHeight="1">
      <c r="A101" s="32" t="s">
        <v>56</v>
      </c>
      <c r="B101" s="66" t="s">
        <v>31</v>
      </c>
      <c r="C101" s="20">
        <v>430000</v>
      </c>
      <c r="D101" s="21">
        <v>90000</v>
      </c>
      <c r="E101" s="41">
        <v>520000</v>
      </c>
      <c r="F101" s="10"/>
    </row>
    <row r="102" spans="1:6" s="60" customFormat="1" ht="48.75" customHeight="1" hidden="1">
      <c r="A102" s="27" t="s">
        <v>21</v>
      </c>
      <c r="B102" s="66" t="s">
        <v>22</v>
      </c>
      <c r="C102" s="19">
        <f>C103</f>
        <v>0</v>
      </c>
      <c r="D102" s="17"/>
      <c r="E102" s="40"/>
      <c r="F102" s="11"/>
    </row>
    <row r="103" spans="1:6" s="60" customFormat="1" ht="66.75" customHeight="1" hidden="1">
      <c r="A103" s="31" t="s">
        <v>23</v>
      </c>
      <c r="B103" s="66" t="s">
        <v>24</v>
      </c>
      <c r="C103" s="19"/>
      <c r="D103" s="17"/>
      <c r="E103" s="40"/>
      <c r="F103" s="11"/>
    </row>
    <row r="104" spans="1:6" s="60" customFormat="1" ht="41.25" customHeight="1">
      <c r="A104" s="32" t="s">
        <v>75</v>
      </c>
      <c r="B104" s="66" t="s">
        <v>31</v>
      </c>
      <c r="C104" s="20"/>
      <c r="D104" s="21">
        <v>6805</v>
      </c>
      <c r="E104" s="41">
        <v>6805</v>
      </c>
      <c r="F104" s="10"/>
    </row>
    <row r="105" spans="1:6" s="60" customFormat="1" ht="28.5" customHeight="1">
      <c r="A105" s="32" t="s">
        <v>90</v>
      </c>
      <c r="B105" s="66" t="s">
        <v>31</v>
      </c>
      <c r="C105" s="20"/>
      <c r="D105" s="21"/>
      <c r="E105" s="41">
        <v>11</v>
      </c>
      <c r="F105" s="10"/>
    </row>
    <row r="106" spans="1:15" s="60" customFormat="1" ht="16.5" customHeight="1">
      <c r="A106" s="32" t="s">
        <v>57</v>
      </c>
      <c r="B106" s="66" t="s">
        <v>31</v>
      </c>
      <c r="C106" s="20">
        <v>70586</v>
      </c>
      <c r="D106" s="21"/>
      <c r="E106" s="41">
        <v>57686</v>
      </c>
      <c r="F106" s="10"/>
      <c r="G106" s="61"/>
      <c r="J106" s="62"/>
      <c r="K106" s="62"/>
      <c r="L106" s="62"/>
      <c r="M106" s="62"/>
      <c r="N106" s="62"/>
      <c r="O106" s="62"/>
    </row>
    <row r="107" spans="1:8" s="60" customFormat="1" ht="33.75" customHeight="1">
      <c r="A107" s="27" t="s">
        <v>4</v>
      </c>
      <c r="B107" s="66" t="s">
        <v>7</v>
      </c>
      <c r="C107" s="18">
        <f>C111+C114+C121</f>
        <v>11048</v>
      </c>
      <c r="D107" s="18" t="e">
        <f>#REF!+D111+D112+D114+D118+D121</f>
        <v>#REF!</v>
      </c>
      <c r="E107" s="42">
        <f>E111+E112+E114+E117+E118+E119+E120+E121</f>
        <v>428306</v>
      </c>
      <c r="F107" s="12"/>
      <c r="H107" s="63"/>
    </row>
    <row r="108" spans="1:6" s="60" customFormat="1" ht="33.75" customHeight="1" hidden="1">
      <c r="A108" s="31" t="s">
        <v>13</v>
      </c>
      <c r="B108" s="66" t="s">
        <v>8</v>
      </c>
      <c r="C108" s="18"/>
      <c r="D108" s="17"/>
      <c r="E108" s="39"/>
      <c r="F108" s="8"/>
    </row>
    <row r="109" spans="1:6" s="60" customFormat="1" ht="50.25" customHeight="1" hidden="1">
      <c r="A109" s="31" t="s">
        <v>29</v>
      </c>
      <c r="B109" s="66" t="s">
        <v>25</v>
      </c>
      <c r="C109" s="18"/>
      <c r="D109" s="17"/>
      <c r="E109" s="39"/>
      <c r="F109" s="8"/>
    </row>
    <row r="110" spans="1:6" s="60" customFormat="1" ht="65.25" customHeight="1" hidden="1">
      <c r="A110" s="31" t="s">
        <v>27</v>
      </c>
      <c r="B110" s="66" t="s">
        <v>28</v>
      </c>
      <c r="C110" s="18"/>
      <c r="D110" s="17"/>
      <c r="E110" s="39"/>
      <c r="F110" s="8"/>
    </row>
    <row r="111" spans="1:6" s="60" customFormat="1" ht="33" customHeight="1">
      <c r="A111" s="31" t="s">
        <v>13</v>
      </c>
      <c r="B111" s="66" t="s">
        <v>35</v>
      </c>
      <c r="C111" s="18">
        <v>5193</v>
      </c>
      <c r="D111" s="17"/>
      <c r="E111" s="38">
        <v>5193</v>
      </c>
      <c r="F111" s="9"/>
    </row>
    <row r="112" spans="1:6" s="60" customFormat="1" ht="33" customHeight="1">
      <c r="A112" s="31" t="s">
        <v>71</v>
      </c>
      <c r="B112" s="66" t="s">
        <v>72</v>
      </c>
      <c r="C112" s="18"/>
      <c r="D112" s="17">
        <v>3081</v>
      </c>
      <c r="E112" s="38">
        <v>4654</v>
      </c>
      <c r="F112" s="9"/>
    </row>
    <row r="113" spans="1:6" s="60" customFormat="1" ht="29.25" customHeight="1" hidden="1">
      <c r="A113" s="32" t="s">
        <v>81</v>
      </c>
      <c r="B113" s="66" t="s">
        <v>72</v>
      </c>
      <c r="C113" s="20">
        <v>4000</v>
      </c>
      <c r="D113" s="21">
        <v>-1300</v>
      </c>
      <c r="E113" s="41"/>
      <c r="F113" s="10"/>
    </row>
    <row r="114" spans="1:6" s="60" customFormat="1" ht="34.5" customHeight="1">
      <c r="A114" s="31" t="s">
        <v>50</v>
      </c>
      <c r="B114" s="66" t="s">
        <v>51</v>
      </c>
      <c r="C114" s="18">
        <f>C115+C116</f>
        <v>4000</v>
      </c>
      <c r="D114" s="18">
        <f>D115+D116</f>
        <v>-1300</v>
      </c>
      <c r="E114" s="38">
        <v>19800</v>
      </c>
      <c r="F114" s="9"/>
    </row>
    <row r="115" spans="1:6" s="60" customFormat="1" ht="54.75" customHeight="1" hidden="1">
      <c r="A115" s="32" t="s">
        <v>58</v>
      </c>
      <c r="B115" s="66" t="s">
        <v>51</v>
      </c>
      <c r="C115" s="20">
        <v>0</v>
      </c>
      <c r="D115" s="17"/>
      <c r="E115" s="39"/>
      <c r="F115" s="8"/>
    </row>
    <row r="116" spans="1:6" s="60" customFormat="1" ht="29.25" customHeight="1" hidden="1">
      <c r="A116" s="32" t="s">
        <v>62</v>
      </c>
      <c r="B116" s="66" t="s">
        <v>51</v>
      </c>
      <c r="C116" s="20">
        <v>4000</v>
      </c>
      <c r="D116" s="21">
        <v>-1300</v>
      </c>
      <c r="E116" s="41"/>
      <c r="F116" s="10"/>
    </row>
    <row r="117" spans="1:6" s="60" customFormat="1" ht="47.25" customHeight="1">
      <c r="A117" s="31" t="s">
        <v>87</v>
      </c>
      <c r="B117" s="66" t="s">
        <v>86</v>
      </c>
      <c r="C117" s="18"/>
      <c r="D117" s="17"/>
      <c r="E117" s="38">
        <v>56578</v>
      </c>
      <c r="F117" s="10"/>
    </row>
    <row r="118" spans="1:6" s="60" customFormat="1" ht="32.25" customHeight="1">
      <c r="A118" s="31" t="s">
        <v>66</v>
      </c>
      <c r="B118" s="66" t="s">
        <v>67</v>
      </c>
      <c r="C118" s="18"/>
      <c r="D118" s="17">
        <v>276600</v>
      </c>
      <c r="E118" s="38">
        <v>276600</v>
      </c>
      <c r="F118" s="9"/>
    </row>
    <row r="119" spans="1:6" s="60" customFormat="1" ht="34.5" customHeight="1">
      <c r="A119" s="31" t="s">
        <v>82</v>
      </c>
      <c r="B119" s="66" t="s">
        <v>83</v>
      </c>
      <c r="C119" s="18"/>
      <c r="D119" s="17"/>
      <c r="E119" s="38">
        <v>22577</v>
      </c>
      <c r="F119" s="9"/>
    </row>
    <row r="120" spans="1:6" s="60" customFormat="1" ht="32.25" customHeight="1">
      <c r="A120" s="31" t="s">
        <v>84</v>
      </c>
      <c r="B120" s="66" t="s">
        <v>85</v>
      </c>
      <c r="C120" s="18"/>
      <c r="D120" s="17"/>
      <c r="E120" s="38">
        <v>40000</v>
      </c>
      <c r="F120" s="9"/>
    </row>
    <row r="121" spans="1:6" s="60" customFormat="1" ht="18.75" customHeight="1">
      <c r="A121" s="31" t="s">
        <v>37</v>
      </c>
      <c r="B121" s="66" t="s">
        <v>32</v>
      </c>
      <c r="C121" s="18">
        <f>C122+C123+C124+C125+C126</f>
        <v>1855</v>
      </c>
      <c r="D121" s="18">
        <f>D122+D123+D124+D125+D126</f>
        <v>0</v>
      </c>
      <c r="E121" s="38">
        <f>E122+E123+E124+E126</f>
        <v>2904</v>
      </c>
      <c r="F121" s="9"/>
    </row>
    <row r="122" spans="1:6" s="60" customFormat="1" ht="52.5" customHeight="1">
      <c r="A122" s="32" t="s">
        <v>14</v>
      </c>
      <c r="B122" s="66" t="s">
        <v>32</v>
      </c>
      <c r="C122" s="20">
        <v>3</v>
      </c>
      <c r="D122" s="17"/>
      <c r="E122" s="41">
        <v>3</v>
      </c>
      <c r="F122" s="10"/>
    </row>
    <row r="123" spans="1:6" s="60" customFormat="1" ht="39.75" customHeight="1">
      <c r="A123" s="32" t="s">
        <v>52</v>
      </c>
      <c r="B123" s="66" t="s">
        <v>32</v>
      </c>
      <c r="C123" s="20">
        <v>1233</v>
      </c>
      <c r="D123" s="17"/>
      <c r="E123" s="41">
        <v>1233</v>
      </c>
      <c r="F123" s="10"/>
    </row>
    <row r="124" spans="1:6" s="60" customFormat="1" ht="42" customHeight="1">
      <c r="A124" s="32" t="s">
        <v>53</v>
      </c>
      <c r="B124" s="66" t="s">
        <v>32</v>
      </c>
      <c r="C124" s="20">
        <v>500</v>
      </c>
      <c r="D124" s="17"/>
      <c r="E124" s="41">
        <v>500</v>
      </c>
      <c r="F124" s="10"/>
    </row>
    <row r="125" spans="1:6" s="60" customFormat="1" ht="55.5" customHeight="1" hidden="1">
      <c r="A125" s="32" t="s">
        <v>54</v>
      </c>
      <c r="B125" s="66" t="s">
        <v>32</v>
      </c>
      <c r="C125" s="20">
        <v>0</v>
      </c>
      <c r="D125" s="17"/>
      <c r="E125" s="39"/>
      <c r="F125" s="8"/>
    </row>
    <row r="126" spans="1:6" s="60" customFormat="1" ht="67.5" customHeight="1">
      <c r="A126" s="32" t="s">
        <v>70</v>
      </c>
      <c r="B126" s="66" t="s">
        <v>32</v>
      </c>
      <c r="C126" s="20">
        <v>119</v>
      </c>
      <c r="D126" s="21"/>
      <c r="E126" s="41">
        <v>1168</v>
      </c>
      <c r="F126" s="10"/>
    </row>
    <row r="127" spans="1:6" s="60" customFormat="1" ht="50.25" customHeight="1" hidden="1">
      <c r="A127" s="35" t="s">
        <v>30</v>
      </c>
      <c r="B127" s="66" t="s">
        <v>26</v>
      </c>
      <c r="C127" s="19"/>
      <c r="D127" s="17"/>
      <c r="E127" s="39"/>
      <c r="F127" s="8"/>
    </row>
    <row r="128" spans="1:6" s="60" customFormat="1" ht="12" customHeight="1" hidden="1">
      <c r="A128" s="26"/>
      <c r="B128" s="66"/>
      <c r="C128" s="18"/>
      <c r="D128" s="17"/>
      <c r="E128" s="39"/>
      <c r="F128" s="8"/>
    </row>
    <row r="129" spans="1:6" s="60" customFormat="1" ht="29.25" customHeight="1" hidden="1">
      <c r="A129" s="30" t="s">
        <v>15</v>
      </c>
      <c r="B129" s="65" t="s">
        <v>16</v>
      </c>
      <c r="C129" s="18"/>
      <c r="D129" s="17"/>
      <c r="E129" s="39"/>
      <c r="F129" s="8"/>
    </row>
    <row r="130" spans="1:6" s="60" customFormat="1" ht="18" customHeight="1" hidden="1">
      <c r="A130" s="26" t="s">
        <v>17</v>
      </c>
      <c r="B130" s="66" t="s">
        <v>18</v>
      </c>
      <c r="C130" s="18"/>
      <c r="D130" s="17"/>
      <c r="E130" s="39"/>
      <c r="F130" s="8"/>
    </row>
    <row r="131" spans="1:6" s="60" customFormat="1" ht="33.75" customHeight="1" hidden="1">
      <c r="A131" s="26" t="s">
        <v>19</v>
      </c>
      <c r="B131" s="66" t="s">
        <v>20</v>
      </c>
      <c r="C131" s="18"/>
      <c r="D131" s="17"/>
      <c r="E131" s="39"/>
      <c r="F131" s="8"/>
    </row>
    <row r="132" spans="1:6" s="60" customFormat="1" ht="33" customHeight="1">
      <c r="A132" s="27" t="s">
        <v>76</v>
      </c>
      <c r="B132" s="66" t="s">
        <v>80</v>
      </c>
      <c r="C132" s="18">
        <v>9392</v>
      </c>
      <c r="D132" s="18">
        <v>9392</v>
      </c>
      <c r="E132" s="38">
        <f>E133</f>
        <v>9392</v>
      </c>
      <c r="F132" s="9"/>
    </row>
    <row r="133" spans="1:6" s="60" customFormat="1" ht="33.75" customHeight="1">
      <c r="A133" s="31" t="s">
        <v>79</v>
      </c>
      <c r="B133" s="66" t="s">
        <v>88</v>
      </c>
      <c r="C133" s="18">
        <v>9392</v>
      </c>
      <c r="D133" s="18">
        <v>9392</v>
      </c>
      <c r="E133" s="38">
        <f>E134</f>
        <v>9392</v>
      </c>
      <c r="F133" s="9"/>
    </row>
    <row r="134" spans="1:6" ht="27" customHeight="1">
      <c r="A134" s="68" t="s">
        <v>78</v>
      </c>
      <c r="B134" s="69" t="s">
        <v>88</v>
      </c>
      <c r="C134" s="70">
        <v>587</v>
      </c>
      <c r="D134" s="71"/>
      <c r="E134" s="72">
        <v>9392</v>
      </c>
      <c r="F134" s="10"/>
    </row>
    <row r="135" spans="1:6" ht="17.25" customHeight="1">
      <c r="A135" s="73"/>
      <c r="B135" s="74"/>
      <c r="C135" s="75"/>
      <c r="D135" s="76"/>
      <c r="E135" s="77"/>
      <c r="F135" s="10"/>
    </row>
    <row r="136" spans="1:6" ht="14.25" customHeight="1">
      <c r="A136" s="78" t="s">
        <v>91</v>
      </c>
      <c r="B136" s="79"/>
      <c r="C136" s="80"/>
      <c r="D136" s="81"/>
      <c r="E136" s="82">
        <f>SUM(E11,E80)</f>
        <v>5454150</v>
      </c>
      <c r="F136" s="10"/>
    </row>
    <row r="137" spans="1:3" ht="24" customHeight="1">
      <c r="A137" s="86"/>
      <c r="B137" s="87"/>
      <c r="C137" s="87"/>
    </row>
    <row r="140" spans="1:5" ht="12.75">
      <c r="A140" s="88" t="s">
        <v>202</v>
      </c>
      <c r="B140" s="88"/>
      <c r="C140" s="88"/>
      <c r="D140" s="88"/>
      <c r="E140" s="88"/>
    </row>
  </sheetData>
  <sheetProtection/>
  <mergeCells count="7">
    <mergeCell ref="A7:E7"/>
    <mergeCell ref="A137:C137"/>
    <mergeCell ref="A140:E140"/>
    <mergeCell ref="B1:E1"/>
    <mergeCell ref="B3:E3"/>
    <mergeCell ref="B4:E4"/>
    <mergeCell ref="B5:E5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2008-05-23T07:09:43Z</cp:lastPrinted>
  <dcterms:created xsi:type="dcterms:W3CDTF">2001-10-29T11:15:23Z</dcterms:created>
  <dcterms:modified xsi:type="dcterms:W3CDTF">2008-05-27T05:09:48Z</dcterms:modified>
  <cp:category/>
  <cp:version/>
  <cp:contentType/>
  <cp:contentStatus/>
</cp:coreProperties>
</file>