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 1" sheetId="1" r:id="rId1"/>
  </sheets>
  <definedNames>
    <definedName name="_xlnm.Print_Titles" localSheetId="0">'Лист 1'!$12:$12</definedName>
  </definedNames>
  <calcPr fullCalcOnLoad="1"/>
</workbook>
</file>

<file path=xl/sharedStrings.xml><?xml version="1.0" encoding="utf-8"?>
<sst xmlns="http://schemas.openxmlformats.org/spreadsheetml/2006/main" count="182" uniqueCount="107">
  <si>
    <t>Наименование</t>
  </si>
  <si>
    <t xml:space="preserve">ЖИЛИЩНО - КОММУНАЛЬНОЕ   ХОЗЯЙСТВО        </t>
  </si>
  <si>
    <t>ОБРАЗОВАНИЕ</t>
  </si>
  <si>
    <t>СОЦИАЛЬНАЯ  ПОЛИТИКА</t>
  </si>
  <si>
    <t xml:space="preserve">ВСЕГО   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</si>
  <si>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</si>
  <si>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</si>
  <si>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</si>
  <si>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ЗДРАВООХРАНЕНИЕ  И СПОРТ</t>
  </si>
  <si>
    <t>Раз-дел</t>
  </si>
  <si>
    <t>01</t>
  </si>
  <si>
    <t>02</t>
  </si>
  <si>
    <t>03</t>
  </si>
  <si>
    <t>04</t>
  </si>
  <si>
    <t>06</t>
  </si>
  <si>
    <t>07</t>
  </si>
  <si>
    <t>12</t>
  </si>
  <si>
    <t>13</t>
  </si>
  <si>
    <t>15</t>
  </si>
  <si>
    <t>09</t>
  </si>
  <si>
    <t>10</t>
  </si>
  <si>
    <t>08</t>
  </si>
  <si>
    <t>05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</si>
  <si>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</si>
  <si>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</si>
  <si>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</si>
  <si>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</si>
  <si>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</si>
  <si>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</si>
  <si>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 xml:space="preserve">Резервные фонды </t>
  </si>
  <si>
    <t>Другие общегосударственные вопросы</t>
  </si>
  <si>
    <t>Органы внутренних дел</t>
  </si>
  <si>
    <t>Предупреждение и ликвидация последствий чрезвычайных ситуаций и стихийных бедствий, гражданская оборона</t>
  </si>
  <si>
    <t>Обеспечение противопожарной безопасности</t>
  </si>
  <si>
    <t>Топливо и энергетика</t>
  </si>
  <si>
    <t>Транспорт</t>
  </si>
  <si>
    <t>Связь и информатика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</si>
  <si>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</si>
  <si>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</si>
  <si>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</si>
  <si>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</si>
  <si>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</si>
  <si>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</si>
  <si>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</si>
  <si>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</si>
  <si>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</t>
  </si>
  <si>
    <t>Здравоохранение</t>
  </si>
  <si>
    <t>Спорт и физическая культура</t>
  </si>
  <si>
    <t>Другие вопросы в области здравоохранения и спорта</t>
  </si>
  <si>
    <t>Борьба с беспризорностью, опека , попечительство</t>
  </si>
  <si>
    <t>Другие вопросы в области социальной политики</t>
  </si>
  <si>
    <t>3</t>
  </si>
  <si>
    <t>Другие вопросы  в области национальной экономики</t>
  </si>
  <si>
    <t>11</t>
  </si>
  <si>
    <t>ОХРАНА ОКРУЖАЮЩЕЙ СРЕДЫ</t>
  </si>
  <si>
    <t>Другие вопросы в области охраны окружающей среды</t>
  </si>
  <si>
    <t>Другие вопросы в области культуры, кинематографии и средств массовой информации</t>
  </si>
  <si>
    <t>Программа "Неотложные меры по совершенствованию скорой и неотложной медицинской помощи населению города Архангельска на 2004-2006 годы"</t>
  </si>
  <si>
    <t>Под-раз-дел</t>
  </si>
  <si>
    <t>КУЛЬТУРА, КИНЕМАТОГРАФИЯ И СРЕДСТВА МАССОВОЙ ИНФОРМАЦИИ</t>
  </si>
  <si>
    <t>Пенсионное обеспечение</t>
  </si>
  <si>
    <t>Социальное обслуживание населения</t>
  </si>
  <si>
    <t>Социальное обеспечение населения</t>
  </si>
  <si>
    <t>Сбор и удаление отходов и очистка сточных вод</t>
  </si>
  <si>
    <t>Другие вопросы в области национальной безопасности и правоохранительной деятельности</t>
  </si>
  <si>
    <t>Утверждено по бюджету, тыс. руб.</t>
  </si>
  <si>
    <t>Уточнен. бюджетные назначения, тыс. руб.</t>
  </si>
  <si>
    <t>Процент исполнения к уточн. бюдж. назнач.</t>
  </si>
  <si>
    <t>4</t>
  </si>
  <si>
    <t>функциональной классификации расходов бюджетов Российской Федерации</t>
  </si>
  <si>
    <t>1 560</t>
  </si>
  <si>
    <t>23 270</t>
  </si>
  <si>
    <t>143 478</t>
  </si>
  <si>
    <t>19 757</t>
  </si>
  <si>
    <t>17 000</t>
  </si>
  <si>
    <t>37 000</t>
  </si>
  <si>
    <t>115 483</t>
  </si>
  <si>
    <t>3 380</t>
  </si>
  <si>
    <t>8 500</t>
  </si>
  <si>
    <t>51 689</t>
  </si>
  <si>
    <t>410</t>
  </si>
  <si>
    <t>31 340</t>
  </si>
  <si>
    <t>540 250</t>
  </si>
  <si>
    <t>952 079</t>
  </si>
  <si>
    <t>11 500</t>
  </si>
  <si>
    <t>73 867</t>
  </si>
  <si>
    <t>123 989</t>
  </si>
  <si>
    <t>500</t>
  </si>
  <si>
    <t>124 246</t>
  </si>
  <si>
    <t>1 162 299</t>
  </si>
  <si>
    <t>10 699</t>
  </si>
  <si>
    <t>8 993</t>
  </si>
  <si>
    <t>23 392</t>
  </si>
  <si>
    <t>90 188</t>
  </si>
  <si>
    <t>3 900</t>
  </si>
  <si>
    <t>552 834</t>
  </si>
  <si>
    <t>22 012</t>
  </si>
  <si>
    <t>43 715</t>
  </si>
  <si>
    <t>4 743</t>
  </si>
  <si>
    <t>7 941</t>
  </si>
  <si>
    <t>Распределение расходов городского бюджета за 2007 год по разделам, подразделам</t>
  </si>
  <si>
    <t xml:space="preserve">                  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</si>
  <si>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                  к решению Архангельского</t>
  </si>
  <si>
    <t xml:space="preserve">                                                                                                              ПРИЛОЖЕНИЕ № 3</t>
  </si>
  <si>
    <t>Кассовое исполнение, тыс. руб.</t>
  </si>
  <si>
    <t>_____________________________</t>
  </si>
  <si>
    <t xml:space="preserve">                                                                                                              от 21.05.2008          № 651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</si>
</sst>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3" fontId="4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167" fontId="4" fillId="0" borderId="10" xfId="0" applyNumberFormat="1" applyFont="1" applyBorder="1" applyAlignment="1">
      <alignment horizontal="left"/>
    </xf>
    <xf numFmtId="167" fontId="1" fillId="0" borderId="10" xfId="0" applyNumberFormat="1" applyFont="1" applyBorder="1" applyAlignment="1">
      <alignment horizontal="left"/>
    </xf>
    <xf numFmtId="0" fontId="7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/>
    </xf>
    <xf numFmtId="3" fontId="4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wrapText="1"/>
    </xf>
    <xf numFmtId="3" fontId="1" fillId="0" borderId="11" xfId="0" applyNumberFormat="1" applyFont="1" applyBorder="1" applyAlignment="1">
      <alignment horizontal="right" wrapText="1"/>
    </xf>
    <xf numFmtId="0" fontId="3" fillId="0" borderId="12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3" fontId="4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right" wrapText="1"/>
    </xf>
    <xf numFmtId="49" fontId="1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3" fontId="8" fillId="0" borderId="11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 horizontal="right" wrapText="1"/>
    </xf>
    <xf numFmtId="0" fontId="5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3" fontId="2" fillId="0" borderId="1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wrapText="1"/>
    </xf>
    <xf numFmtId="49" fontId="2" fillId="0" borderId="25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right" vertical="top" wrapText="1"/>
    </xf>
    <xf numFmtId="3" fontId="0" fillId="0" borderId="26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right" vertical="center" wrapText="1"/>
    </xf>
    <xf numFmtId="3" fontId="0" fillId="0" borderId="18" xfId="0" applyNumberFormat="1" applyBorder="1" applyAlignment="1">
      <alignment/>
    </xf>
    <xf numFmtId="3" fontId="1" fillId="0" borderId="21" xfId="0" applyNumberFormat="1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2" fillId="0" borderId="2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2" fillId="0" borderId="15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center" vertical="top" wrapText="1"/>
    </xf>
    <xf numFmtId="3" fontId="2" fillId="0" borderId="29" xfId="0" applyNumberFormat="1" applyFont="1" applyBorder="1" applyAlignment="1">
      <alignment horizontal="center" vertical="top" wrapText="1"/>
    </xf>
    <xf numFmtId="3" fontId="2" fillId="0" borderId="30" xfId="0" applyNumberFormat="1" applyFont="1" applyBorder="1" applyAlignment="1">
      <alignment horizontal="center" vertical="top" wrapText="1"/>
    </xf>
    <xf numFmtId="3" fontId="2" fillId="0" borderId="17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84.875" style="2" customWidth="1"/>
    <col min="2" max="2" width="0.12890625" style="0" hidden="1" customWidth="1"/>
    <col min="3" max="3" width="4.25390625" style="12" customWidth="1"/>
    <col min="4" max="4" width="4.375" style="12" customWidth="1"/>
    <col min="5" max="5" width="11.125" style="1" hidden="1" customWidth="1"/>
    <col min="6" max="6" width="11.25390625" style="3" hidden="1" customWidth="1"/>
    <col min="7" max="7" width="11.125" style="4" customWidth="1"/>
    <col min="8" max="8" width="11.125" style="17" hidden="1" customWidth="1"/>
  </cols>
  <sheetData>
    <row r="1" spans="1:8" ht="16.5">
      <c r="A1" s="106" t="s">
        <v>103</v>
      </c>
      <c r="B1" s="107"/>
      <c r="C1" s="107"/>
      <c r="D1" s="107"/>
      <c r="E1" s="107"/>
      <c r="F1" s="107"/>
      <c r="G1" s="107"/>
      <c r="H1" s="107"/>
    </row>
    <row r="2" spans="1:8" ht="16.5">
      <c r="A2" s="24"/>
      <c r="B2" s="19"/>
      <c r="C2" s="25"/>
      <c r="D2" s="25"/>
      <c r="E2" s="25"/>
      <c r="F2" s="102"/>
      <c r="G2" s="103"/>
      <c r="H2" s="103"/>
    </row>
    <row r="3" spans="1:8" ht="16.5">
      <c r="A3" s="102" t="s">
        <v>102</v>
      </c>
      <c r="B3" s="107"/>
      <c r="C3" s="107"/>
      <c r="D3" s="107"/>
      <c r="E3" s="107"/>
      <c r="F3" s="107"/>
      <c r="G3" s="107"/>
      <c r="H3" s="107"/>
    </row>
    <row r="4" spans="1:8" ht="16.5">
      <c r="A4" s="102" t="s">
        <v>101</v>
      </c>
      <c r="B4" s="107"/>
      <c r="C4" s="107"/>
      <c r="D4" s="107"/>
      <c r="E4" s="107"/>
      <c r="F4" s="107"/>
      <c r="G4" s="107"/>
      <c r="H4" s="107"/>
    </row>
    <row r="5" spans="1:8" ht="16.5">
      <c r="A5" s="102" t="s">
        <v>106</v>
      </c>
      <c r="B5" s="107"/>
      <c r="C5" s="107"/>
      <c r="D5" s="107"/>
      <c r="E5" s="107"/>
      <c r="F5" s="107"/>
      <c r="G5" s="107"/>
      <c r="H5" s="107"/>
    </row>
    <row r="6" spans="1:8" ht="16.5">
      <c r="A6" s="6"/>
      <c r="B6" s="7"/>
      <c r="C6" s="11"/>
      <c r="D6" s="11"/>
      <c r="E6" s="8"/>
      <c r="F6" s="104"/>
      <c r="G6" s="104"/>
      <c r="H6" s="105"/>
    </row>
    <row r="7" spans="1:8" ht="16.5">
      <c r="A7" s="100" t="s">
        <v>100</v>
      </c>
      <c r="B7" s="101"/>
      <c r="C7" s="101"/>
      <c r="D7" s="101"/>
      <c r="E7" s="101"/>
      <c r="F7" s="101"/>
      <c r="G7" s="101"/>
      <c r="H7" s="101"/>
    </row>
    <row r="8" spans="1:8" ht="16.5">
      <c r="A8" s="100" t="s">
        <v>69</v>
      </c>
      <c r="B8" s="101"/>
      <c r="C8" s="101"/>
      <c r="D8" s="101"/>
      <c r="E8" s="101"/>
      <c r="F8" s="101"/>
      <c r="G8" s="101"/>
      <c r="H8" s="101"/>
    </row>
    <row r="9" spans="1:8" ht="17.25" customHeight="1">
      <c r="A9" s="14"/>
      <c r="B9" s="18"/>
      <c r="C9" s="18"/>
      <c r="D9" s="18"/>
      <c r="E9" s="18"/>
      <c r="F9" s="15"/>
      <c r="G9" s="16"/>
      <c r="H9" s="19"/>
    </row>
    <row r="10" spans="1:8" ht="16.5" customHeight="1">
      <c r="A10" s="85" t="s">
        <v>0</v>
      </c>
      <c r="B10" s="54"/>
      <c r="C10" s="89" t="s">
        <v>9</v>
      </c>
      <c r="D10" s="95" t="s">
        <v>58</v>
      </c>
      <c r="E10" s="99" t="s">
        <v>65</v>
      </c>
      <c r="F10" s="98" t="s">
        <v>66</v>
      </c>
      <c r="G10" s="96" t="s">
        <v>104</v>
      </c>
      <c r="H10" s="94" t="s">
        <v>67</v>
      </c>
    </row>
    <row r="11" spans="1:8" ht="30" customHeight="1">
      <c r="A11" s="85"/>
      <c r="B11" s="54"/>
      <c r="C11" s="89"/>
      <c r="D11" s="95"/>
      <c r="E11" s="99"/>
      <c r="F11" s="98"/>
      <c r="G11" s="97"/>
      <c r="H11" s="94"/>
    </row>
    <row r="12" spans="1:8" ht="13.5" customHeight="1">
      <c r="A12" s="85">
        <v>1</v>
      </c>
      <c r="B12" s="86"/>
      <c r="C12" s="55">
        <v>2</v>
      </c>
      <c r="D12" s="56" t="s">
        <v>51</v>
      </c>
      <c r="E12" s="5" t="s">
        <v>68</v>
      </c>
      <c r="F12" s="57">
        <v>5</v>
      </c>
      <c r="G12" s="10">
        <v>4</v>
      </c>
      <c r="H12" s="20">
        <v>7</v>
      </c>
    </row>
    <row r="13" spans="1:8" ht="10.5" customHeight="1">
      <c r="A13" s="70"/>
      <c r="B13" s="71"/>
      <c r="C13" s="72"/>
      <c r="D13" s="73"/>
      <c r="E13" s="74"/>
      <c r="F13" s="75"/>
      <c r="G13" s="66"/>
      <c r="H13" s="21"/>
    </row>
    <row r="14" spans="1:8" ht="15" customHeight="1" hidden="1">
      <c r="A14" s="90" t="s">
        <v>5</v>
      </c>
      <c r="B14" s="91"/>
      <c r="C14" s="38"/>
      <c r="D14" s="38"/>
      <c r="E14" s="76"/>
      <c r="F14" s="77"/>
      <c r="G14" s="78"/>
      <c r="H14" s="21"/>
    </row>
    <row r="15" spans="1:8" ht="15.75" customHeight="1">
      <c r="A15" s="90"/>
      <c r="B15" s="91"/>
      <c r="C15" s="32" t="s">
        <v>10</v>
      </c>
      <c r="D15" s="32"/>
      <c r="E15" s="26">
        <f>E16+E17+E18+E19+E21+E22+E23</f>
        <v>357548</v>
      </c>
      <c r="F15" s="58">
        <f>F16+F17+F18+F19+F20+F21+F22+F23</f>
        <v>489650</v>
      </c>
      <c r="G15" s="67">
        <f>G16+G17+G18+G19+G21+G22+G23</f>
        <v>493894</v>
      </c>
      <c r="H15" s="22">
        <f>G15/F15*100</f>
        <v>100.86674155008679</v>
      </c>
    </row>
    <row r="16" spans="1:8" ht="33" customHeight="1">
      <c r="A16" s="87" t="s">
        <v>23</v>
      </c>
      <c r="B16" s="88"/>
      <c r="C16" s="29" t="s">
        <v>10</v>
      </c>
      <c r="D16" s="29" t="s">
        <v>11</v>
      </c>
      <c r="E16" s="30" t="s">
        <v>70</v>
      </c>
      <c r="F16" s="59">
        <v>1560</v>
      </c>
      <c r="G16" s="68">
        <v>811</v>
      </c>
      <c r="H16" s="23">
        <f aca="true" t="shared" si="0" ref="H16:H71">G16/F16*100</f>
        <v>51.98717948717949</v>
      </c>
    </row>
    <row r="17" spans="1:8" ht="33" customHeight="1">
      <c r="A17" s="27" t="s">
        <v>24</v>
      </c>
      <c r="B17" s="28"/>
      <c r="C17" s="29" t="s">
        <v>10</v>
      </c>
      <c r="D17" s="29" t="s">
        <v>12</v>
      </c>
      <c r="E17" s="30" t="s">
        <v>71</v>
      </c>
      <c r="F17" s="59">
        <v>22999</v>
      </c>
      <c r="G17" s="68">
        <v>22725</v>
      </c>
      <c r="H17" s="23">
        <f t="shared" si="0"/>
        <v>98.80864385408061</v>
      </c>
    </row>
    <row r="18" spans="1:8" ht="32.25" customHeight="1">
      <c r="A18" s="27" t="s">
        <v>25</v>
      </c>
      <c r="B18" s="28"/>
      <c r="C18" s="29" t="s">
        <v>10</v>
      </c>
      <c r="D18" s="29" t="s">
        <v>13</v>
      </c>
      <c r="E18" s="30" t="s">
        <v>72</v>
      </c>
      <c r="F18" s="59">
        <v>149528</v>
      </c>
      <c r="G18" s="68">
        <v>149517</v>
      </c>
      <c r="H18" s="23">
        <f t="shared" si="0"/>
        <v>99.99264351827082</v>
      </c>
    </row>
    <row r="19" spans="1:8" ht="33" customHeight="1">
      <c r="A19" s="27" t="s">
        <v>26</v>
      </c>
      <c r="B19" s="28"/>
      <c r="C19" s="29" t="s">
        <v>10</v>
      </c>
      <c r="D19" s="29" t="s">
        <v>14</v>
      </c>
      <c r="E19" s="30" t="s">
        <v>73</v>
      </c>
      <c r="F19" s="59">
        <v>19357</v>
      </c>
      <c r="G19" s="68">
        <v>19194</v>
      </c>
      <c r="H19" s="23">
        <f t="shared" si="0"/>
        <v>99.15792736477759</v>
      </c>
    </row>
    <row r="20" spans="1:8" ht="1.5" customHeight="1" hidden="1">
      <c r="A20" s="27" t="s">
        <v>27</v>
      </c>
      <c r="B20" s="28"/>
      <c r="C20" s="29" t="s">
        <v>10</v>
      </c>
      <c r="D20" s="29" t="s">
        <v>15</v>
      </c>
      <c r="E20" s="30"/>
      <c r="F20" s="59"/>
      <c r="G20" s="68"/>
      <c r="H20" s="23" t="e">
        <f t="shared" si="0"/>
        <v>#DIV/0!</v>
      </c>
    </row>
    <row r="21" spans="1:8" ht="15.75" customHeight="1">
      <c r="A21" s="27" t="s">
        <v>28</v>
      </c>
      <c r="B21" s="28"/>
      <c r="C21" s="29" t="s">
        <v>10</v>
      </c>
      <c r="D21" s="29" t="s">
        <v>16</v>
      </c>
      <c r="E21" s="30" t="s">
        <v>74</v>
      </c>
      <c r="F21" s="59">
        <v>1910</v>
      </c>
      <c r="G21" s="68">
        <v>725</v>
      </c>
      <c r="H21" s="23">
        <f t="shared" si="0"/>
        <v>37.95811518324607</v>
      </c>
    </row>
    <row r="22" spans="1:8" ht="15.75" customHeight="1">
      <c r="A22" s="27" t="s">
        <v>29</v>
      </c>
      <c r="B22" s="28"/>
      <c r="C22" s="29" t="s">
        <v>10</v>
      </c>
      <c r="D22" s="29" t="s">
        <v>17</v>
      </c>
      <c r="E22" s="30" t="s">
        <v>75</v>
      </c>
      <c r="F22" s="59">
        <v>1570</v>
      </c>
      <c r="G22" s="68">
        <v>0</v>
      </c>
      <c r="H22" s="23">
        <f t="shared" si="0"/>
        <v>0</v>
      </c>
    </row>
    <row r="23" spans="1:8" ht="15.75" customHeight="1">
      <c r="A23" s="27" t="s">
        <v>30</v>
      </c>
      <c r="B23" s="28"/>
      <c r="C23" s="29" t="s">
        <v>10</v>
      </c>
      <c r="D23" s="29" t="s">
        <v>18</v>
      </c>
      <c r="E23" s="30" t="s">
        <v>76</v>
      </c>
      <c r="F23" s="59">
        <v>292726</v>
      </c>
      <c r="G23" s="68">
        <v>300922</v>
      </c>
      <c r="H23" s="23">
        <f t="shared" si="0"/>
        <v>102.79988794982337</v>
      </c>
    </row>
    <row r="24" spans="1:8" ht="10.5" customHeight="1">
      <c r="A24" s="27"/>
      <c r="B24" s="33"/>
      <c r="C24" s="34"/>
      <c r="D24" s="34"/>
      <c r="E24" s="30"/>
      <c r="F24" s="60"/>
      <c r="G24" s="68"/>
      <c r="H24" s="22"/>
    </row>
    <row r="25" spans="1:8" ht="15.75" customHeight="1">
      <c r="A25" s="31" t="s">
        <v>6</v>
      </c>
      <c r="B25" s="92" t="s">
        <v>12</v>
      </c>
      <c r="C25" s="93"/>
      <c r="D25" s="35"/>
      <c r="E25" s="36">
        <f>E26+E27+E30</f>
        <v>127869</v>
      </c>
      <c r="F25" s="58">
        <f>F26+F27+F30</f>
        <v>149088</v>
      </c>
      <c r="G25" s="67">
        <f>G26+G27+G30</f>
        <v>140233</v>
      </c>
      <c r="H25" s="22">
        <f t="shared" si="0"/>
        <v>94.06055484009444</v>
      </c>
    </row>
    <row r="26" spans="1:8" ht="15.75" customHeight="1">
      <c r="A26" s="37" t="s">
        <v>31</v>
      </c>
      <c r="B26" s="82" t="s">
        <v>12</v>
      </c>
      <c r="C26" s="82"/>
      <c r="D26" s="29" t="s">
        <v>11</v>
      </c>
      <c r="E26" s="30" t="s">
        <v>86</v>
      </c>
      <c r="F26" s="59">
        <v>135745</v>
      </c>
      <c r="G26" s="68">
        <v>126908</v>
      </c>
      <c r="H26" s="23">
        <f t="shared" si="0"/>
        <v>93.48999963166231</v>
      </c>
    </row>
    <row r="27" spans="1:8" ht="33" customHeight="1">
      <c r="A27" s="27" t="s">
        <v>32</v>
      </c>
      <c r="B27" s="82" t="s">
        <v>12</v>
      </c>
      <c r="C27" s="82"/>
      <c r="D27" s="29" t="s">
        <v>19</v>
      </c>
      <c r="E27" s="30" t="s">
        <v>77</v>
      </c>
      <c r="F27" s="59">
        <v>12843</v>
      </c>
      <c r="G27" s="68">
        <v>12825</v>
      </c>
      <c r="H27" s="23">
        <f t="shared" si="0"/>
        <v>99.85984583041345</v>
      </c>
    </row>
    <row r="28" spans="1:8" ht="15" customHeight="1" hidden="1">
      <c r="A28" s="37" t="s">
        <v>33</v>
      </c>
      <c r="B28" s="29"/>
      <c r="C28" s="29" t="s">
        <v>12</v>
      </c>
      <c r="D28" s="29" t="s">
        <v>20</v>
      </c>
      <c r="E28" s="30"/>
      <c r="F28" s="59"/>
      <c r="G28" s="68"/>
      <c r="H28" s="23" t="e">
        <f t="shared" si="0"/>
        <v>#DIV/0!</v>
      </c>
    </row>
    <row r="29" spans="1:8" ht="18" customHeight="1" hidden="1">
      <c r="A29" s="37" t="s">
        <v>33</v>
      </c>
      <c r="B29" s="29"/>
      <c r="C29" s="29" t="s">
        <v>12</v>
      </c>
      <c r="D29" s="29" t="s">
        <v>20</v>
      </c>
      <c r="E29" s="30"/>
      <c r="F29" s="59"/>
      <c r="G29" s="68"/>
      <c r="H29" s="23" t="e">
        <f t="shared" si="0"/>
        <v>#DIV/0!</v>
      </c>
    </row>
    <row r="30" spans="1:8" ht="33" customHeight="1">
      <c r="A30" s="37" t="s">
        <v>64</v>
      </c>
      <c r="B30" s="29"/>
      <c r="C30" s="29" t="s">
        <v>12</v>
      </c>
      <c r="D30" s="29" t="s">
        <v>17</v>
      </c>
      <c r="E30" s="30" t="s">
        <v>87</v>
      </c>
      <c r="F30" s="59">
        <v>500</v>
      </c>
      <c r="G30" s="68">
        <v>500</v>
      </c>
      <c r="H30" s="23">
        <f t="shared" si="0"/>
        <v>100</v>
      </c>
    </row>
    <row r="31" spans="1:8" ht="10.5" customHeight="1">
      <c r="A31" s="37"/>
      <c r="B31" s="29"/>
      <c r="C31" s="29"/>
      <c r="D31" s="29"/>
      <c r="E31" s="30"/>
      <c r="F31" s="59"/>
      <c r="G31" s="68"/>
      <c r="H31" s="22"/>
    </row>
    <row r="32" spans="1:8" ht="15.75" customHeight="1">
      <c r="A32" s="31" t="s">
        <v>7</v>
      </c>
      <c r="B32" s="38"/>
      <c r="C32" s="38" t="s">
        <v>13</v>
      </c>
      <c r="D32" s="38"/>
      <c r="E32" s="39">
        <f>E33+E34+E36</f>
        <v>60599</v>
      </c>
      <c r="F32" s="58">
        <f>F33+F34+F35+F36</f>
        <v>379333</v>
      </c>
      <c r="G32" s="67">
        <f>G33+G34+G36</f>
        <v>338563</v>
      </c>
      <c r="H32" s="22">
        <f t="shared" si="0"/>
        <v>89.2521873920803</v>
      </c>
    </row>
    <row r="33" spans="1:8" ht="15.75" customHeight="1">
      <c r="A33" s="27" t="s">
        <v>34</v>
      </c>
      <c r="B33" s="40" t="s">
        <v>13</v>
      </c>
      <c r="C33" s="40" t="s">
        <v>13</v>
      </c>
      <c r="D33" s="29" t="s">
        <v>11</v>
      </c>
      <c r="E33" s="30" t="s">
        <v>78</v>
      </c>
      <c r="F33" s="59">
        <v>11714</v>
      </c>
      <c r="G33" s="68">
        <v>11698</v>
      </c>
      <c r="H33" s="23">
        <f t="shared" si="0"/>
        <v>99.8634113027147</v>
      </c>
    </row>
    <row r="34" spans="1:8" ht="15.75" customHeight="1">
      <c r="A34" s="27" t="s">
        <v>35</v>
      </c>
      <c r="B34" s="40" t="s">
        <v>13</v>
      </c>
      <c r="C34" s="40" t="s">
        <v>13</v>
      </c>
      <c r="D34" s="29" t="s">
        <v>21</v>
      </c>
      <c r="E34" s="30" t="s">
        <v>79</v>
      </c>
      <c r="F34" s="59">
        <v>367209</v>
      </c>
      <c r="G34" s="68">
        <v>326472</v>
      </c>
      <c r="H34" s="23">
        <f t="shared" si="0"/>
        <v>88.90631765561302</v>
      </c>
    </row>
    <row r="35" spans="1:8" ht="17.25" customHeight="1" hidden="1">
      <c r="A35" s="27" t="s">
        <v>36</v>
      </c>
      <c r="B35" s="40" t="s">
        <v>13</v>
      </c>
      <c r="C35" s="40" t="s">
        <v>13</v>
      </c>
      <c r="D35" s="29" t="s">
        <v>19</v>
      </c>
      <c r="E35" s="30"/>
      <c r="F35" s="59"/>
      <c r="G35" s="68"/>
      <c r="H35" s="23" t="e">
        <f t="shared" si="0"/>
        <v>#DIV/0!</v>
      </c>
    </row>
    <row r="36" spans="1:8" ht="15.75" customHeight="1">
      <c r="A36" s="27" t="s">
        <v>52</v>
      </c>
      <c r="B36" s="40"/>
      <c r="C36" s="40" t="s">
        <v>13</v>
      </c>
      <c r="D36" s="29" t="s">
        <v>53</v>
      </c>
      <c r="E36" s="30" t="s">
        <v>80</v>
      </c>
      <c r="F36" s="59">
        <v>410</v>
      </c>
      <c r="G36" s="68">
        <v>393</v>
      </c>
      <c r="H36" s="23">
        <f t="shared" si="0"/>
        <v>95.85365853658536</v>
      </c>
    </row>
    <row r="37" spans="1:8" ht="10.5" customHeight="1">
      <c r="A37" s="27"/>
      <c r="B37" s="41"/>
      <c r="C37" s="42"/>
      <c r="D37" s="42"/>
      <c r="E37" s="43"/>
      <c r="F37" s="61"/>
      <c r="G37" s="68"/>
      <c r="H37" s="22"/>
    </row>
    <row r="38" spans="1:8" ht="15.75" customHeight="1">
      <c r="A38" s="31" t="s">
        <v>1</v>
      </c>
      <c r="B38" s="81" t="s">
        <v>22</v>
      </c>
      <c r="C38" s="81"/>
      <c r="D38" s="38"/>
      <c r="E38" s="39">
        <f>E39+E40+E41</f>
        <v>1297244</v>
      </c>
      <c r="F38" s="58">
        <f>F39+F40+F41</f>
        <v>1739403</v>
      </c>
      <c r="G38" s="67">
        <f>G39+G40+G41</f>
        <v>1442795</v>
      </c>
      <c r="H38" s="22">
        <f t="shared" si="0"/>
        <v>82.94771251975534</v>
      </c>
    </row>
    <row r="39" spans="1:8" ht="15.75" customHeight="1">
      <c r="A39" s="27" t="s">
        <v>37</v>
      </c>
      <c r="B39" s="29"/>
      <c r="C39" s="29" t="s">
        <v>22</v>
      </c>
      <c r="D39" s="29" t="s">
        <v>10</v>
      </c>
      <c r="E39" s="30" t="s">
        <v>88</v>
      </c>
      <c r="F39" s="59">
        <v>254354</v>
      </c>
      <c r="G39" s="68">
        <v>160671</v>
      </c>
      <c r="H39" s="23">
        <f t="shared" si="0"/>
        <v>63.16826155672802</v>
      </c>
    </row>
    <row r="40" spans="1:8" ht="15.75" customHeight="1">
      <c r="A40" s="27" t="s">
        <v>38</v>
      </c>
      <c r="B40" s="82" t="s">
        <v>22</v>
      </c>
      <c r="C40" s="82"/>
      <c r="D40" s="29" t="s">
        <v>11</v>
      </c>
      <c r="E40" s="30" t="s">
        <v>89</v>
      </c>
      <c r="F40" s="59">
        <v>1474350</v>
      </c>
      <c r="G40" s="68">
        <v>1271579</v>
      </c>
      <c r="H40" s="23">
        <f t="shared" si="0"/>
        <v>86.24675280632142</v>
      </c>
    </row>
    <row r="41" spans="1:8" ht="15.75" customHeight="1">
      <c r="A41" s="27" t="s">
        <v>39</v>
      </c>
      <c r="B41" s="82" t="s">
        <v>22</v>
      </c>
      <c r="C41" s="82"/>
      <c r="D41" s="29" t="s">
        <v>13</v>
      </c>
      <c r="E41" s="30" t="s">
        <v>90</v>
      </c>
      <c r="F41" s="59">
        <v>10699</v>
      </c>
      <c r="G41" s="68">
        <v>10545</v>
      </c>
      <c r="H41" s="23">
        <f t="shared" si="0"/>
        <v>98.56061314141509</v>
      </c>
    </row>
    <row r="42" spans="1:8" ht="10.5" customHeight="1">
      <c r="A42" s="27"/>
      <c r="B42" s="44"/>
      <c r="C42" s="42"/>
      <c r="D42" s="42"/>
      <c r="E42" s="43"/>
      <c r="F42" s="61"/>
      <c r="G42" s="68"/>
      <c r="H42" s="22"/>
    </row>
    <row r="43" spans="1:8" ht="15.75" customHeight="1">
      <c r="A43" s="45" t="s">
        <v>54</v>
      </c>
      <c r="B43" s="44"/>
      <c r="C43" s="46" t="s">
        <v>14</v>
      </c>
      <c r="D43" s="46"/>
      <c r="E43" s="47" t="str">
        <f>E45</f>
        <v>31 340</v>
      </c>
      <c r="F43" s="62">
        <f>F44+F45</f>
        <v>38792</v>
      </c>
      <c r="G43" s="67">
        <f>G45</f>
        <v>37383</v>
      </c>
      <c r="H43" s="22">
        <f t="shared" si="0"/>
        <v>96.36780779542174</v>
      </c>
    </row>
    <row r="44" spans="1:8" ht="16.5" customHeight="1" hidden="1">
      <c r="A44" s="37" t="s">
        <v>63</v>
      </c>
      <c r="B44" s="44"/>
      <c r="C44" s="40" t="s">
        <v>14</v>
      </c>
      <c r="D44" s="40" t="s">
        <v>10</v>
      </c>
      <c r="E44" s="48"/>
      <c r="F44" s="63"/>
      <c r="G44" s="68"/>
      <c r="H44" s="22" t="e">
        <f t="shared" si="0"/>
        <v>#DIV/0!</v>
      </c>
    </row>
    <row r="45" spans="1:8" ht="15.75" customHeight="1">
      <c r="A45" s="37" t="s">
        <v>55</v>
      </c>
      <c r="B45" s="44"/>
      <c r="C45" s="40" t="s">
        <v>14</v>
      </c>
      <c r="D45" s="40" t="s">
        <v>13</v>
      </c>
      <c r="E45" s="48" t="s">
        <v>81</v>
      </c>
      <c r="F45" s="63">
        <v>38792</v>
      </c>
      <c r="G45" s="68">
        <v>37383</v>
      </c>
      <c r="H45" s="23">
        <f t="shared" si="0"/>
        <v>96.36780779542174</v>
      </c>
    </row>
    <row r="46" spans="1:8" ht="10.5" customHeight="1">
      <c r="A46" s="27"/>
      <c r="B46" s="44"/>
      <c r="C46" s="42"/>
      <c r="D46" s="42"/>
      <c r="E46" s="43"/>
      <c r="F46" s="61"/>
      <c r="G46" s="68"/>
      <c r="H46" s="22"/>
    </row>
    <row r="47" spans="1:8" ht="15.75" customHeight="1">
      <c r="A47" s="31" t="s">
        <v>2</v>
      </c>
      <c r="B47" s="81" t="s">
        <v>15</v>
      </c>
      <c r="C47" s="81"/>
      <c r="D47" s="38"/>
      <c r="E47" s="39">
        <f>E48+E49+E51+E52</f>
        <v>1524714</v>
      </c>
      <c r="F47" s="58">
        <f>F48+F49+F50+F51+F52</f>
        <v>1606536</v>
      </c>
      <c r="G47" s="67">
        <f>G48+G49+G51+G52</f>
        <v>1584715</v>
      </c>
      <c r="H47" s="22">
        <f t="shared" si="0"/>
        <v>98.64173600840567</v>
      </c>
    </row>
    <row r="48" spans="1:8" ht="15.75" customHeight="1">
      <c r="A48" s="27" t="s">
        <v>40</v>
      </c>
      <c r="B48" s="82" t="s">
        <v>15</v>
      </c>
      <c r="C48" s="82"/>
      <c r="D48" s="29" t="s">
        <v>10</v>
      </c>
      <c r="E48" s="30" t="s">
        <v>82</v>
      </c>
      <c r="F48" s="59">
        <v>581279</v>
      </c>
      <c r="G48" s="68">
        <v>563577</v>
      </c>
      <c r="H48" s="23">
        <f t="shared" si="0"/>
        <v>96.95464656387036</v>
      </c>
    </row>
    <row r="49" spans="1:8" ht="15.75" customHeight="1">
      <c r="A49" s="27" t="s">
        <v>41</v>
      </c>
      <c r="B49" s="82" t="s">
        <v>15</v>
      </c>
      <c r="C49" s="82"/>
      <c r="D49" s="29" t="s">
        <v>11</v>
      </c>
      <c r="E49" s="30" t="s">
        <v>83</v>
      </c>
      <c r="F49" s="59">
        <v>989946</v>
      </c>
      <c r="G49" s="68">
        <v>985851</v>
      </c>
      <c r="H49" s="23">
        <f t="shared" si="0"/>
        <v>99.58634107314944</v>
      </c>
    </row>
    <row r="50" spans="1:8" ht="0.75" customHeight="1" hidden="1">
      <c r="A50" s="27" t="s">
        <v>42</v>
      </c>
      <c r="B50" s="82" t="s">
        <v>15</v>
      </c>
      <c r="C50" s="82"/>
      <c r="D50" s="29" t="s">
        <v>22</v>
      </c>
      <c r="E50" s="30"/>
      <c r="F50" s="59"/>
      <c r="G50" s="68"/>
      <c r="H50" s="23" t="e">
        <f t="shared" si="0"/>
        <v>#DIV/0!</v>
      </c>
    </row>
    <row r="51" spans="1:8" ht="15.75" customHeight="1">
      <c r="A51" s="27" t="s">
        <v>43</v>
      </c>
      <c r="B51" s="82" t="s">
        <v>15</v>
      </c>
      <c r="C51" s="82"/>
      <c r="D51" s="29" t="s">
        <v>15</v>
      </c>
      <c r="E51" s="30" t="s">
        <v>91</v>
      </c>
      <c r="F51" s="59">
        <v>8999</v>
      </c>
      <c r="G51" s="68">
        <v>8997</v>
      </c>
      <c r="H51" s="23">
        <f t="shared" si="0"/>
        <v>99.9777753083676</v>
      </c>
    </row>
    <row r="52" spans="1:8" ht="15.75" customHeight="1">
      <c r="A52" s="27" t="s">
        <v>44</v>
      </c>
      <c r="B52" s="82" t="s">
        <v>15</v>
      </c>
      <c r="C52" s="82"/>
      <c r="D52" s="29" t="s">
        <v>19</v>
      </c>
      <c r="E52" s="30" t="s">
        <v>92</v>
      </c>
      <c r="F52" s="59">
        <v>26312</v>
      </c>
      <c r="G52" s="68">
        <v>26290</v>
      </c>
      <c r="H52" s="23">
        <f t="shared" si="0"/>
        <v>99.91638795986621</v>
      </c>
    </row>
    <row r="53" spans="1:8" ht="10.5" customHeight="1">
      <c r="A53" s="27"/>
      <c r="B53" s="42"/>
      <c r="C53" s="40"/>
      <c r="D53" s="40"/>
      <c r="E53" s="48"/>
      <c r="F53" s="63"/>
      <c r="G53" s="68"/>
      <c r="H53" s="22"/>
    </row>
    <row r="54" spans="1:8" ht="15.75" customHeight="1">
      <c r="A54" s="31" t="s">
        <v>59</v>
      </c>
      <c r="B54" s="81" t="s">
        <v>21</v>
      </c>
      <c r="C54" s="81"/>
      <c r="D54" s="38"/>
      <c r="E54" s="39">
        <f>E55+E56</f>
        <v>94088</v>
      </c>
      <c r="F54" s="58">
        <f>F55+F56</f>
        <v>97743</v>
      </c>
      <c r="G54" s="67">
        <f>G55+G56</f>
        <v>96286</v>
      </c>
      <c r="H54" s="22">
        <f t="shared" si="0"/>
        <v>98.50935616872819</v>
      </c>
    </row>
    <row r="55" spans="1:8" ht="15.75" customHeight="1">
      <c r="A55" s="27" t="s">
        <v>45</v>
      </c>
      <c r="B55" s="82" t="s">
        <v>21</v>
      </c>
      <c r="C55" s="82"/>
      <c r="D55" s="29" t="s">
        <v>10</v>
      </c>
      <c r="E55" s="30" t="s">
        <v>93</v>
      </c>
      <c r="F55" s="59">
        <v>93843</v>
      </c>
      <c r="G55" s="68">
        <v>92386</v>
      </c>
      <c r="H55" s="23">
        <f t="shared" si="0"/>
        <v>98.44740683908229</v>
      </c>
    </row>
    <row r="56" spans="1:8" ht="15.75" customHeight="1">
      <c r="A56" s="27" t="s">
        <v>56</v>
      </c>
      <c r="B56" s="29"/>
      <c r="C56" s="29" t="s">
        <v>21</v>
      </c>
      <c r="D56" s="29" t="s">
        <v>14</v>
      </c>
      <c r="E56" s="30" t="s">
        <v>94</v>
      </c>
      <c r="F56" s="59">
        <v>3900</v>
      </c>
      <c r="G56" s="68">
        <v>3900</v>
      </c>
      <c r="H56" s="23">
        <f t="shared" si="0"/>
        <v>100</v>
      </c>
    </row>
    <row r="57" spans="1:8" ht="10.5" customHeight="1">
      <c r="A57" s="27"/>
      <c r="B57" s="29"/>
      <c r="C57" s="29"/>
      <c r="D57" s="29"/>
      <c r="E57" s="30"/>
      <c r="F57" s="59"/>
      <c r="G57" s="68"/>
      <c r="H57" s="22"/>
    </row>
    <row r="58" spans="1:8" ht="15.75" customHeight="1">
      <c r="A58" s="31" t="s">
        <v>8</v>
      </c>
      <c r="B58" s="81" t="s">
        <v>19</v>
      </c>
      <c r="C58" s="81"/>
      <c r="D58" s="38"/>
      <c r="E58" s="39">
        <f>E59+E60+E62</f>
        <v>618561</v>
      </c>
      <c r="F58" s="58">
        <f>F59+F60+F62</f>
        <v>753616</v>
      </c>
      <c r="G58" s="67">
        <f>G59+G60+G62</f>
        <v>725460</v>
      </c>
      <c r="H58" s="22">
        <f t="shared" si="0"/>
        <v>96.26387974777606</v>
      </c>
    </row>
    <row r="59" spans="1:8" ht="15.75" customHeight="1">
      <c r="A59" s="27" t="s">
        <v>46</v>
      </c>
      <c r="B59" s="82" t="s">
        <v>19</v>
      </c>
      <c r="C59" s="82"/>
      <c r="D59" s="29" t="s">
        <v>10</v>
      </c>
      <c r="E59" s="30" t="s">
        <v>95</v>
      </c>
      <c r="F59" s="59">
        <v>674147</v>
      </c>
      <c r="G59" s="68">
        <v>650864</v>
      </c>
      <c r="H59" s="23">
        <f t="shared" si="0"/>
        <v>96.54630221598553</v>
      </c>
    </row>
    <row r="60" spans="1:8" ht="15.75" customHeight="1">
      <c r="A60" s="27" t="s">
        <v>47</v>
      </c>
      <c r="B60" s="82" t="s">
        <v>19</v>
      </c>
      <c r="C60" s="82"/>
      <c r="D60" s="29" t="s">
        <v>11</v>
      </c>
      <c r="E60" s="30" t="s">
        <v>96</v>
      </c>
      <c r="F60" s="59">
        <v>35266</v>
      </c>
      <c r="G60" s="68">
        <v>30458</v>
      </c>
      <c r="H60" s="23">
        <f t="shared" si="0"/>
        <v>86.36647195599161</v>
      </c>
    </row>
    <row r="61" spans="1:8" ht="45.75" customHeight="1" hidden="1">
      <c r="A61" s="49" t="s">
        <v>57</v>
      </c>
      <c r="B61" s="82" t="s">
        <v>19</v>
      </c>
      <c r="C61" s="82"/>
      <c r="D61" s="29" t="s">
        <v>13</v>
      </c>
      <c r="E61" s="30"/>
      <c r="F61" s="59"/>
      <c r="G61" s="68"/>
      <c r="H61" s="23" t="e">
        <f t="shared" si="0"/>
        <v>#DIV/0!</v>
      </c>
    </row>
    <row r="62" spans="1:8" ht="15.75" customHeight="1">
      <c r="A62" s="37" t="s">
        <v>48</v>
      </c>
      <c r="B62" s="82" t="s">
        <v>19</v>
      </c>
      <c r="C62" s="82"/>
      <c r="D62" s="29" t="s">
        <v>13</v>
      </c>
      <c r="E62" s="30" t="s">
        <v>97</v>
      </c>
      <c r="F62" s="59">
        <v>44203</v>
      </c>
      <c r="G62" s="68">
        <v>44138</v>
      </c>
      <c r="H62" s="23">
        <f t="shared" si="0"/>
        <v>99.85295115716127</v>
      </c>
    </row>
    <row r="63" spans="1:8" ht="10.5" customHeight="1">
      <c r="A63" s="27"/>
      <c r="B63" s="34"/>
      <c r="C63" s="29"/>
      <c r="D63" s="29"/>
      <c r="E63" s="30"/>
      <c r="F63" s="59"/>
      <c r="G63" s="68"/>
      <c r="H63" s="22"/>
    </row>
    <row r="64" spans="1:8" ht="15.75" customHeight="1">
      <c r="A64" s="31" t="s">
        <v>3</v>
      </c>
      <c r="B64" s="81" t="s">
        <v>20</v>
      </c>
      <c r="C64" s="81"/>
      <c r="D64" s="38"/>
      <c r="E64" s="39">
        <f>E65+E66+E67+E69</f>
        <v>98051</v>
      </c>
      <c r="F64" s="58">
        <f>F65+F66+F68+F69+F67</f>
        <v>188238</v>
      </c>
      <c r="G64" s="67">
        <f>G65+G66+G67+G69</f>
        <v>181221</v>
      </c>
      <c r="H64" s="22">
        <f t="shared" si="0"/>
        <v>96.27227233608518</v>
      </c>
    </row>
    <row r="65" spans="1:8" ht="15.75" customHeight="1">
      <c r="A65" s="37" t="s">
        <v>60</v>
      </c>
      <c r="B65" s="38"/>
      <c r="C65" s="40" t="s">
        <v>20</v>
      </c>
      <c r="D65" s="40" t="s">
        <v>10</v>
      </c>
      <c r="E65" s="48" t="s">
        <v>84</v>
      </c>
      <c r="F65" s="63">
        <v>11626</v>
      </c>
      <c r="G65" s="68">
        <v>11562</v>
      </c>
      <c r="H65" s="23">
        <f t="shared" si="0"/>
        <v>99.449509719594</v>
      </c>
    </row>
    <row r="66" spans="1:8" ht="15.75" customHeight="1">
      <c r="A66" s="37" t="s">
        <v>61</v>
      </c>
      <c r="B66" s="38"/>
      <c r="C66" s="40" t="s">
        <v>20</v>
      </c>
      <c r="D66" s="40" t="s">
        <v>11</v>
      </c>
      <c r="E66" s="48" t="s">
        <v>85</v>
      </c>
      <c r="F66" s="63">
        <v>75985</v>
      </c>
      <c r="G66" s="68">
        <v>75967</v>
      </c>
      <c r="H66" s="23">
        <f t="shared" si="0"/>
        <v>99.97631111403567</v>
      </c>
    </row>
    <row r="67" spans="1:8" ht="15.75" customHeight="1">
      <c r="A67" s="37" t="s">
        <v>62</v>
      </c>
      <c r="B67" s="38"/>
      <c r="C67" s="40" t="s">
        <v>20</v>
      </c>
      <c r="D67" s="40" t="s">
        <v>12</v>
      </c>
      <c r="E67" s="48" t="s">
        <v>98</v>
      </c>
      <c r="F67" s="63">
        <v>92686</v>
      </c>
      <c r="G67" s="68">
        <v>86011</v>
      </c>
      <c r="H67" s="23">
        <f t="shared" si="0"/>
        <v>92.79826511015688</v>
      </c>
    </row>
    <row r="68" spans="1:8" ht="17.25" customHeight="1" hidden="1">
      <c r="A68" s="27" t="s">
        <v>49</v>
      </c>
      <c r="B68" s="82" t="s">
        <v>20</v>
      </c>
      <c r="C68" s="82"/>
      <c r="D68" s="29" t="s">
        <v>13</v>
      </c>
      <c r="E68" s="30"/>
      <c r="F68" s="59"/>
      <c r="G68" s="68"/>
      <c r="H68" s="23" t="e">
        <f t="shared" si="0"/>
        <v>#DIV/0!</v>
      </c>
    </row>
    <row r="69" spans="1:8" ht="15.75" customHeight="1">
      <c r="A69" s="27" t="s">
        <v>50</v>
      </c>
      <c r="B69" s="82" t="s">
        <v>20</v>
      </c>
      <c r="C69" s="82"/>
      <c r="D69" s="29" t="s">
        <v>14</v>
      </c>
      <c r="E69" s="30" t="s">
        <v>99</v>
      </c>
      <c r="F69" s="59">
        <v>7941</v>
      </c>
      <c r="G69" s="68">
        <v>7681</v>
      </c>
      <c r="H69" s="23">
        <f t="shared" si="0"/>
        <v>96.72585316710742</v>
      </c>
    </row>
    <row r="70" spans="1:8" ht="10.5" customHeight="1">
      <c r="A70" s="50"/>
      <c r="B70" s="51"/>
      <c r="C70" s="52"/>
      <c r="D70" s="52"/>
      <c r="E70" s="53"/>
      <c r="F70" s="64"/>
      <c r="G70" s="69"/>
      <c r="H70" s="22"/>
    </row>
    <row r="71" spans="1:8" ht="15.75" customHeight="1">
      <c r="A71" s="80" t="s">
        <v>4</v>
      </c>
      <c r="B71" s="79"/>
      <c r="C71" s="55"/>
      <c r="D71" s="56"/>
      <c r="E71" s="13">
        <f>E15+E25+E32+E38+E43+E47+E54+E58+E64</f>
        <v>4210014</v>
      </c>
      <c r="F71" s="65">
        <f>F15+F25+F32+F38+F43+F47+F54+F58+F64</f>
        <v>5442399</v>
      </c>
      <c r="G71" s="9">
        <f>G15+G25+G32+G38+G43+G47+G54+G58+G64</f>
        <v>5040550</v>
      </c>
      <c r="H71" s="22">
        <f t="shared" si="0"/>
        <v>92.61632599888395</v>
      </c>
    </row>
    <row r="72" spans="1:7" ht="67.5" customHeight="1">
      <c r="A72" s="83" t="s">
        <v>105</v>
      </c>
      <c r="B72" s="83"/>
      <c r="C72" s="83"/>
      <c r="D72" s="83"/>
      <c r="E72" s="83"/>
      <c r="F72" s="83"/>
      <c r="G72" s="84"/>
    </row>
  </sheetData>
  <sheetProtection/>
  <mergeCells count="41">
    <mergeCell ref="F2:H2"/>
    <mergeCell ref="F6:H6"/>
    <mergeCell ref="A1:H1"/>
    <mergeCell ref="A3:H3"/>
    <mergeCell ref="A4:H4"/>
    <mergeCell ref="A5:H5"/>
    <mergeCell ref="H10:H11"/>
    <mergeCell ref="D10:D11"/>
    <mergeCell ref="G10:G11"/>
    <mergeCell ref="F10:F11"/>
    <mergeCell ref="E10:E11"/>
    <mergeCell ref="A7:H7"/>
    <mergeCell ref="A8:H8"/>
    <mergeCell ref="A10:A11"/>
    <mergeCell ref="C10:C11"/>
    <mergeCell ref="B61:C61"/>
    <mergeCell ref="B62:C62"/>
    <mergeCell ref="B52:C52"/>
    <mergeCell ref="A14:B15"/>
    <mergeCell ref="B26:C26"/>
    <mergeCell ref="B25:C25"/>
    <mergeCell ref="B60:C60"/>
    <mergeCell ref="B51:C51"/>
    <mergeCell ref="A12:B12"/>
    <mergeCell ref="A16:B16"/>
    <mergeCell ref="B27:C27"/>
    <mergeCell ref="B55:C55"/>
    <mergeCell ref="B41:C41"/>
    <mergeCell ref="B48:C48"/>
    <mergeCell ref="B49:C49"/>
    <mergeCell ref="B50:C50"/>
    <mergeCell ref="B47:C47"/>
    <mergeCell ref="B38:C38"/>
    <mergeCell ref="B64:C64"/>
    <mergeCell ref="B69:C69"/>
    <mergeCell ref="B68:C68"/>
    <mergeCell ref="A72:G72"/>
    <mergeCell ref="B40:C40"/>
    <mergeCell ref="B54:C54"/>
    <mergeCell ref="B58:C58"/>
    <mergeCell ref="B59:C59"/>
  </mergeCells>
  <printOptions/>
  <pageMargins left="0.7874015748031497" right="0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Екатерина Викторовна Корнеева</cp:lastModifiedBy>
  <cp:lastPrinted>2008-05-23T07:10:17Z</cp:lastPrinted>
  <dcterms:created xsi:type="dcterms:W3CDTF">2002-11-27T07:56:57Z</dcterms:created>
  <dcterms:modified xsi:type="dcterms:W3CDTF">2008-05-27T05:10:07Z</dcterms:modified>
  <cp:category/>
  <cp:version/>
  <cp:contentType/>
  <cp:contentStatus/>
</cp:coreProperties>
</file>