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25440" windowHeight="11475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<sst xmlns="http://schemas.openxmlformats.org/spreadsheetml/2006/main" count="35" uniqueCount="34">
  <si>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</si>
  <si>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</si>
  <si>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</si>
  <si>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</si>
  <si>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</si>
  <si>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</si>
  <si>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</si>
  <si>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</si>
  <si>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</si>
  <si>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</si>
  <si>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</si>
  <si>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Департамент городского хозяйства мэрии города Архангельска</t>
  </si>
  <si>
    <t>000</t>
  </si>
  <si>
    <t>Код и наименование главного администратора</t>
  </si>
  <si>
    <t>Рейтинг</t>
  </si>
  <si>
    <t xml:space="preserve"> </t>
  </si>
  <si>
    <t>1.1.Своевременность представления сведений, необходимых для составления проекта городского бюджета на очередной финансовый год и плановый период</t>
  </si>
  <si>
    <t>1.2. Точность подготовки представленных сведений, необходимых для составления проекта городского бюджета на очередной финансовый год и плановый период</t>
  </si>
  <si>
    <t>1.3. Полнота  представления сведений, необходимых для составления проекта городского бюджета на очередной финансовый год и плановый период</t>
  </si>
  <si>
    <t>806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</si>
  <si>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</si>
  <si>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</si>
  <si>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</si>
  <si>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</si>
  <si>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</si>
  <si>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</si>
  <si>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</si>
  <si>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</si>
  <si>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 xml:space="preserve">Рейтинг главных администраторов средств городского бюджета по  результатам мониторинга качества финансового менеджента в части документов, используемых при составлении проекта городского бюджета на 2015 год и на плановый период 2016 и 2017 годов </t>
  </si>
  <si>
    <t>предв.прогноз безвозмездных</t>
  </si>
  <si>
    <t>уточн.прогноз доходов</t>
  </si>
  <si>
    <t>РРО, предв.прогноз доходов</t>
  </si>
  <si>
    <t xml:space="preserve">Итоговая  оценка,                                          % </t>
  </si>
  <si>
    <t>Справочно:  cредняя оценка показателя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</si>
</sst>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6" borderId="10" xfId="0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0" fillId="0" borderId="0" xfId="0" applyFill="1" applyAlignment="1">
      <alignment wrapText="1"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vertical="center"/>
    </xf>
    <xf numFmtId="4" fontId="41" fillId="6" borderId="11" xfId="0" applyNumberFormat="1" applyFont="1" applyFill="1" applyBorder="1" applyAlignment="1">
      <alignment horizontal="center" vertical="center" wrapText="1"/>
    </xf>
    <xf numFmtId="4" fontId="41" fillId="6" borderId="10" xfId="0" applyNumberFormat="1" applyFont="1" applyFill="1" applyBorder="1" applyAlignment="1">
      <alignment horizontal="center" vertical="center" wrapText="1"/>
    </xf>
    <xf numFmtId="4" fontId="41" fillId="6" borderId="12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center" vertical="center"/>
    </xf>
    <xf numFmtId="1" fontId="42" fillId="0" borderId="13" xfId="0" applyNumberFormat="1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42" fillId="0" borderId="15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/>
    </xf>
    <xf numFmtId="1" fontId="31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top"/>
    </xf>
    <xf numFmtId="0" fontId="40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3">
      <selection activeCell="K4" sqref="K4"/>
    </sheetView>
  </sheetViews>
  <sheetFormatPr defaultColWidth="9.140625" defaultRowHeight="15"/>
  <cols>
    <col min="1" max="1" width="4.57421875" style="0" customWidth="1"/>
    <col min="2" max="2" width="36.140625" style="0" customWidth="1"/>
    <col min="3" max="3" width="9.7109375" style="0" customWidth="1"/>
    <col min="4" max="4" width="10.00390625" style="0" customWidth="1"/>
    <col min="5" max="7" width="21.8515625" style="0" customWidth="1"/>
    <col min="8" max="8" width="0" style="0" hidden="1" customWidth="1"/>
  </cols>
  <sheetData>
    <row r="1" spans="1:7" s="5" customFormat="1" ht="51.75" customHeight="1">
      <c r="A1" s="39" t="s">
        <v>28</v>
      </c>
      <c r="B1" s="40"/>
      <c r="C1" s="40"/>
      <c r="D1" s="40"/>
      <c r="E1" s="40"/>
      <c r="F1" s="40"/>
      <c r="G1" s="40"/>
    </row>
    <row r="2" spans="1:8" s="2" customFormat="1" ht="92.25" customHeight="1">
      <c r="A2" s="41" t="s">
        <v>13</v>
      </c>
      <c r="B2" s="41"/>
      <c r="C2" s="8" t="s">
        <v>14</v>
      </c>
      <c r="D2" s="9" t="s">
        <v>32</v>
      </c>
      <c r="E2" s="7" t="s">
        <v>16</v>
      </c>
      <c r="F2" s="7" t="s">
        <v>17</v>
      </c>
      <c r="G2" s="7" t="s">
        <v>18</v>
      </c>
      <c r="H2" s="2" t="s">
        <v>15</v>
      </c>
    </row>
    <row r="3" spans="1:7" s="2" customFormat="1" ht="21" customHeight="1">
      <c r="A3" s="31">
        <v>812</v>
      </c>
      <c r="B3" s="33" t="s">
        <v>3</v>
      </c>
      <c r="C3" s="28">
        <v>1</v>
      </c>
      <c r="D3" s="20">
        <v>100</v>
      </c>
      <c r="E3" s="20">
        <v>1</v>
      </c>
      <c r="F3" s="18">
        <f>5*1/5</f>
        <v>1</v>
      </c>
      <c r="G3" s="18">
        <v>1</v>
      </c>
    </row>
    <row r="4" spans="1:7" s="2" customFormat="1" ht="21" customHeight="1">
      <c r="A4" s="31"/>
      <c r="B4" s="33"/>
      <c r="C4" s="27"/>
      <c r="D4" s="21"/>
      <c r="E4" s="21"/>
      <c r="F4" s="19"/>
      <c r="G4" s="19"/>
    </row>
    <row r="5" spans="1:7" s="2" customFormat="1" ht="21" customHeight="1">
      <c r="A5" s="31">
        <v>813</v>
      </c>
      <c r="B5" s="33" t="s">
        <v>4</v>
      </c>
      <c r="C5" s="26">
        <v>1</v>
      </c>
      <c r="D5" s="20">
        <v>100</v>
      </c>
      <c r="E5" s="20">
        <v>1</v>
      </c>
      <c r="F5" s="18">
        <f>11*1/11</f>
        <v>1</v>
      </c>
      <c r="G5" s="18">
        <v>1</v>
      </c>
    </row>
    <row r="6" spans="1:7" s="2" customFormat="1" ht="21" customHeight="1">
      <c r="A6" s="31"/>
      <c r="B6" s="33"/>
      <c r="C6" s="27"/>
      <c r="D6" s="21"/>
      <c r="E6" s="21"/>
      <c r="F6" s="19"/>
      <c r="G6" s="19"/>
    </row>
    <row r="7" spans="1:7" s="2" customFormat="1" ht="21" customHeight="1">
      <c r="A7" s="31">
        <v>819</v>
      </c>
      <c r="B7" s="33" t="s">
        <v>9</v>
      </c>
      <c r="C7" s="26">
        <v>1</v>
      </c>
      <c r="D7" s="20">
        <v>100</v>
      </c>
      <c r="E7" s="20">
        <v>1</v>
      </c>
      <c r="F7" s="18">
        <f>5*1/5</f>
        <v>1</v>
      </c>
      <c r="G7" s="18">
        <v>1</v>
      </c>
    </row>
    <row r="8" spans="1:7" s="2" customFormat="1" ht="21" customHeight="1">
      <c r="A8" s="31"/>
      <c r="B8" s="33"/>
      <c r="C8" s="27"/>
      <c r="D8" s="21"/>
      <c r="E8" s="21"/>
      <c r="F8" s="19"/>
      <c r="G8" s="19"/>
    </row>
    <row r="9" spans="1:10" s="2" customFormat="1" ht="21" customHeight="1">
      <c r="A9" s="31">
        <v>820</v>
      </c>
      <c r="B9" s="33" t="s">
        <v>10</v>
      </c>
      <c r="C9" s="26">
        <v>1</v>
      </c>
      <c r="D9" s="22">
        <v>100</v>
      </c>
      <c r="E9" s="20">
        <v>1</v>
      </c>
      <c r="F9" s="18">
        <f>5*1/5</f>
        <v>1</v>
      </c>
      <c r="G9" s="18">
        <v>1</v>
      </c>
      <c r="J9" s="6"/>
    </row>
    <row r="10" spans="1:7" s="2" customFormat="1" ht="21" customHeight="1">
      <c r="A10" s="31"/>
      <c r="B10" s="35"/>
      <c r="C10" s="27"/>
      <c r="D10" s="23"/>
      <c r="E10" s="21"/>
      <c r="F10" s="19"/>
      <c r="G10" s="19"/>
    </row>
    <row r="11" spans="1:7" s="2" customFormat="1" ht="21" customHeight="1">
      <c r="A11" s="31">
        <v>808</v>
      </c>
      <c r="B11" s="30" t="s">
        <v>27</v>
      </c>
      <c r="C11" s="26">
        <v>1</v>
      </c>
      <c r="D11" s="16">
        <v>100</v>
      </c>
      <c r="E11" s="16">
        <v>1</v>
      </c>
      <c r="F11" s="18">
        <f>2*1/2</f>
        <v>1</v>
      </c>
      <c r="G11" s="18">
        <v>1</v>
      </c>
    </row>
    <row r="12" spans="1:7" s="2" customFormat="1" ht="21" customHeight="1">
      <c r="A12" s="31"/>
      <c r="B12" s="30"/>
      <c r="C12" s="27"/>
      <c r="D12" s="17"/>
      <c r="E12" s="17"/>
      <c r="F12" s="19"/>
      <c r="G12" s="19"/>
    </row>
    <row r="13" spans="1:7" s="2" customFormat="1" ht="21" customHeight="1">
      <c r="A13" s="31">
        <v>809</v>
      </c>
      <c r="B13" s="33" t="s">
        <v>1</v>
      </c>
      <c r="C13" s="26">
        <v>2</v>
      </c>
      <c r="D13" s="20">
        <v>99.66666666666667</v>
      </c>
      <c r="E13" s="20">
        <v>1</v>
      </c>
      <c r="F13" s="18">
        <f>(8*1+1*0.9)/9</f>
        <v>0.9888888888888889</v>
      </c>
      <c r="G13" s="18">
        <v>1</v>
      </c>
    </row>
    <row r="14" spans="1:7" s="2" customFormat="1" ht="21" customHeight="1">
      <c r="A14" s="31"/>
      <c r="B14" s="33"/>
      <c r="C14" s="27"/>
      <c r="D14" s="21"/>
      <c r="E14" s="21"/>
      <c r="F14" s="19"/>
      <c r="G14" s="19"/>
    </row>
    <row r="15" spans="1:7" s="2" customFormat="1" ht="21" customHeight="1">
      <c r="A15" s="31">
        <v>800</v>
      </c>
      <c r="B15" s="33" t="s">
        <v>0</v>
      </c>
      <c r="C15" s="26">
        <v>3</v>
      </c>
      <c r="D15" s="24">
        <v>99.00000000000001</v>
      </c>
      <c r="E15" s="20">
        <v>1</v>
      </c>
      <c r="F15" s="18">
        <f>(11*1+4*0.9)/15</f>
        <v>0.9733333333333333</v>
      </c>
      <c r="G15" s="18">
        <v>1</v>
      </c>
    </row>
    <row r="16" spans="1:7" s="2" customFormat="1" ht="21" customHeight="1">
      <c r="A16" s="31"/>
      <c r="B16" s="42"/>
      <c r="C16" s="27"/>
      <c r="D16" s="25"/>
      <c r="E16" s="21"/>
      <c r="F16" s="19"/>
      <c r="G16" s="19"/>
    </row>
    <row r="17" spans="1:7" s="2" customFormat="1" ht="21" customHeight="1">
      <c r="A17" s="31">
        <v>817</v>
      </c>
      <c r="B17" s="33" t="s">
        <v>7</v>
      </c>
      <c r="C17" s="26">
        <v>4</v>
      </c>
      <c r="D17" s="20">
        <v>98.66666666666667</v>
      </c>
      <c r="E17" s="20">
        <v>1</v>
      </c>
      <c r="F17" s="18">
        <f>(7*1+5*0.9)/12</f>
        <v>0.9583333333333334</v>
      </c>
      <c r="G17" s="18">
        <v>1</v>
      </c>
    </row>
    <row r="18" spans="1:7" s="2" customFormat="1" ht="21" customHeight="1">
      <c r="A18" s="31"/>
      <c r="B18" s="33"/>
      <c r="C18" s="27"/>
      <c r="D18" s="21"/>
      <c r="E18" s="21"/>
      <c r="F18" s="19"/>
      <c r="G18" s="19"/>
    </row>
    <row r="19" spans="1:7" s="2" customFormat="1" ht="21" customHeight="1">
      <c r="A19" s="31">
        <v>801</v>
      </c>
      <c r="B19" s="30" t="s">
        <v>20</v>
      </c>
      <c r="C19" s="26">
        <v>5</v>
      </c>
      <c r="D19" s="16">
        <v>98.33333333333334</v>
      </c>
      <c r="E19" s="16">
        <v>1</v>
      </c>
      <c r="F19" s="18">
        <f>(1*1+1*0.9)/2</f>
        <v>0.95</v>
      </c>
      <c r="G19" s="18">
        <v>1</v>
      </c>
    </row>
    <row r="20" spans="1:7" s="2" customFormat="1" ht="21" customHeight="1">
      <c r="A20" s="31"/>
      <c r="B20" s="30"/>
      <c r="C20" s="27"/>
      <c r="D20" s="17"/>
      <c r="E20" s="17"/>
      <c r="F20" s="19"/>
      <c r="G20" s="19"/>
    </row>
    <row r="21" spans="1:7" s="2" customFormat="1" ht="21" customHeight="1">
      <c r="A21" s="31">
        <v>802</v>
      </c>
      <c r="B21" s="30" t="s">
        <v>21</v>
      </c>
      <c r="C21" s="26">
        <v>5</v>
      </c>
      <c r="D21" s="16">
        <v>98.33333333333334</v>
      </c>
      <c r="E21" s="16">
        <v>1</v>
      </c>
      <c r="F21" s="18">
        <f>(1*1+1*0.9)/2</f>
        <v>0.95</v>
      </c>
      <c r="G21" s="18">
        <v>1</v>
      </c>
    </row>
    <row r="22" spans="1:7" s="2" customFormat="1" ht="21" customHeight="1">
      <c r="A22" s="31"/>
      <c r="B22" s="30"/>
      <c r="C22" s="27"/>
      <c r="D22" s="17"/>
      <c r="E22" s="17"/>
      <c r="F22" s="19"/>
      <c r="G22" s="19"/>
    </row>
    <row r="23" spans="1:7" s="2" customFormat="1" ht="21" customHeight="1">
      <c r="A23" s="31">
        <v>803</v>
      </c>
      <c r="B23" s="34" t="s">
        <v>22</v>
      </c>
      <c r="C23" s="26">
        <v>5</v>
      </c>
      <c r="D23" s="16">
        <v>98.33333333333334</v>
      </c>
      <c r="E23" s="16">
        <v>1</v>
      </c>
      <c r="F23" s="18">
        <f>(1*1+1*0.9)/2</f>
        <v>0.95</v>
      </c>
      <c r="G23" s="18">
        <v>1</v>
      </c>
    </row>
    <row r="24" spans="1:7" s="2" customFormat="1" ht="21" customHeight="1">
      <c r="A24" s="31"/>
      <c r="B24" s="34"/>
      <c r="C24" s="27"/>
      <c r="D24" s="17"/>
      <c r="E24" s="17"/>
      <c r="F24" s="19"/>
      <c r="G24" s="19"/>
    </row>
    <row r="25" spans="1:7" s="2" customFormat="1" ht="21" customHeight="1">
      <c r="A25" s="31">
        <v>805</v>
      </c>
      <c r="B25" s="30" t="s">
        <v>24</v>
      </c>
      <c r="C25" s="26">
        <v>5</v>
      </c>
      <c r="D25" s="16">
        <v>98.33333333333334</v>
      </c>
      <c r="E25" s="16">
        <v>1</v>
      </c>
      <c r="F25" s="18">
        <f>(1*1+1*0.9)/2</f>
        <v>0.95</v>
      </c>
      <c r="G25" s="18">
        <v>1</v>
      </c>
    </row>
    <row r="26" spans="1:7" s="2" customFormat="1" ht="21" customHeight="1">
      <c r="A26" s="31"/>
      <c r="B26" s="30"/>
      <c r="C26" s="27"/>
      <c r="D26" s="17"/>
      <c r="E26" s="17"/>
      <c r="F26" s="19"/>
      <c r="G26" s="19"/>
    </row>
    <row r="27" spans="1:7" s="2" customFormat="1" ht="21" customHeight="1">
      <c r="A27" s="31">
        <v>807</v>
      </c>
      <c r="B27" s="30" t="s">
        <v>26</v>
      </c>
      <c r="C27" s="26">
        <v>5</v>
      </c>
      <c r="D27" s="16">
        <v>98.33333333333334</v>
      </c>
      <c r="E27" s="16">
        <v>1</v>
      </c>
      <c r="F27" s="18">
        <f>(1*1+1*0.9)/2</f>
        <v>0.95</v>
      </c>
      <c r="G27" s="18">
        <v>1</v>
      </c>
    </row>
    <row r="28" spans="1:7" s="2" customFormat="1" ht="21" customHeight="1">
      <c r="A28" s="31"/>
      <c r="B28" s="30"/>
      <c r="C28" s="27"/>
      <c r="D28" s="17"/>
      <c r="E28" s="17"/>
      <c r="F28" s="19"/>
      <c r="G28" s="19"/>
    </row>
    <row r="29" spans="1:7" s="2" customFormat="1" ht="21" customHeight="1">
      <c r="A29" s="29" t="s">
        <v>12</v>
      </c>
      <c r="B29" s="36" t="s">
        <v>11</v>
      </c>
      <c r="C29" s="26">
        <v>6</v>
      </c>
      <c r="D29" s="22">
        <v>97.33333333333333</v>
      </c>
      <c r="E29" s="22">
        <v>1</v>
      </c>
      <c r="F29" s="18">
        <f>(5*1+0.9*16)/21</f>
        <v>0.9238095238095237</v>
      </c>
      <c r="G29" s="18">
        <v>1</v>
      </c>
    </row>
    <row r="30" spans="1:7" s="2" customFormat="1" ht="21" customHeight="1">
      <c r="A30" s="38"/>
      <c r="B30" s="37"/>
      <c r="C30" s="32"/>
      <c r="D30" s="23"/>
      <c r="E30" s="23"/>
      <c r="F30" s="19"/>
      <c r="G30" s="19"/>
    </row>
    <row r="31" spans="1:8" s="2" customFormat="1" ht="21" customHeight="1">
      <c r="A31" s="31">
        <v>816</v>
      </c>
      <c r="B31" s="33" t="s">
        <v>6</v>
      </c>
      <c r="C31" s="26">
        <v>7</v>
      </c>
      <c r="D31" s="20">
        <v>96.66666666666667</v>
      </c>
      <c r="E31" s="20">
        <v>0.9285714285714286</v>
      </c>
      <c r="F31" s="18">
        <f>(10*1+4*0.9)/14</f>
        <v>0.9714285714285714</v>
      </c>
      <c r="G31" s="18">
        <v>1</v>
      </c>
      <c r="H31" s="2" t="s">
        <v>29</v>
      </c>
    </row>
    <row r="32" spans="1:7" s="2" customFormat="1" ht="21" customHeight="1">
      <c r="A32" s="31"/>
      <c r="B32" s="33"/>
      <c r="C32" s="27"/>
      <c r="D32" s="21"/>
      <c r="E32" s="21"/>
      <c r="F32" s="19"/>
      <c r="G32" s="19"/>
    </row>
    <row r="33" spans="1:8" s="2" customFormat="1" ht="21" customHeight="1">
      <c r="A33" s="31">
        <v>815</v>
      </c>
      <c r="B33" s="33" t="s">
        <v>5</v>
      </c>
      <c r="C33" s="26">
        <v>8</v>
      </c>
      <c r="D33" s="20">
        <v>96.33333333333334</v>
      </c>
      <c r="E33" s="20">
        <v>0.9230769230769231</v>
      </c>
      <c r="F33" s="18">
        <f>(9*1+4*0.9)/13</f>
        <v>0.9692307692307692</v>
      </c>
      <c r="G33" s="18">
        <v>1</v>
      </c>
      <c r="H33" s="2" t="s">
        <v>30</v>
      </c>
    </row>
    <row r="34" spans="1:7" s="2" customFormat="1" ht="21" customHeight="1">
      <c r="A34" s="31"/>
      <c r="B34" s="33"/>
      <c r="C34" s="27"/>
      <c r="D34" s="21"/>
      <c r="E34" s="21"/>
      <c r="F34" s="19"/>
      <c r="G34" s="19"/>
    </row>
    <row r="35" spans="1:8" s="2" customFormat="1" ht="21" customHeight="1">
      <c r="A35" s="31">
        <v>818</v>
      </c>
      <c r="B35" s="33" t="s">
        <v>8</v>
      </c>
      <c r="C35" s="26">
        <v>9</v>
      </c>
      <c r="D35" s="20">
        <v>95.33333333333333</v>
      </c>
      <c r="E35" s="20">
        <v>0.9</v>
      </c>
      <c r="F35" s="18">
        <f>(6*1+4*0.9)/10</f>
        <v>0.96</v>
      </c>
      <c r="G35" s="18">
        <v>1</v>
      </c>
      <c r="H35" s="2" t="s">
        <v>30</v>
      </c>
    </row>
    <row r="36" spans="1:7" s="2" customFormat="1" ht="21" customHeight="1">
      <c r="A36" s="31"/>
      <c r="B36" s="33"/>
      <c r="C36" s="27"/>
      <c r="D36" s="21"/>
      <c r="E36" s="21"/>
      <c r="F36" s="19"/>
      <c r="G36" s="19"/>
    </row>
    <row r="37" spans="1:7" s="2" customFormat="1" ht="21" customHeight="1">
      <c r="A37" s="31">
        <v>804</v>
      </c>
      <c r="B37" s="30" t="s">
        <v>23</v>
      </c>
      <c r="C37" s="26">
        <v>10</v>
      </c>
      <c r="D37" s="16">
        <v>95</v>
      </c>
      <c r="E37" s="16">
        <v>1</v>
      </c>
      <c r="F37" s="18">
        <f>(1*1+1*0.7)/2</f>
        <v>0.85</v>
      </c>
      <c r="G37" s="18">
        <v>1</v>
      </c>
    </row>
    <row r="38" spans="1:7" s="2" customFormat="1" ht="21" customHeight="1">
      <c r="A38" s="31"/>
      <c r="B38" s="30"/>
      <c r="C38" s="27"/>
      <c r="D38" s="17"/>
      <c r="E38" s="17"/>
      <c r="F38" s="19"/>
      <c r="G38" s="19"/>
    </row>
    <row r="39" spans="1:7" s="2" customFormat="1" ht="21" customHeight="1">
      <c r="A39" s="31">
        <v>810</v>
      </c>
      <c r="B39" s="33" t="s">
        <v>2</v>
      </c>
      <c r="C39" s="26">
        <v>11</v>
      </c>
      <c r="D39" s="20">
        <v>73</v>
      </c>
      <c r="E39" s="20">
        <v>0.27586206896551724</v>
      </c>
      <c r="F39" s="18">
        <f>(23*1+4*0.9)/27</f>
        <v>0.9851851851851853</v>
      </c>
      <c r="G39" s="18">
        <v>0.9310344827586207</v>
      </c>
    </row>
    <row r="40" spans="1:7" s="2" customFormat="1" ht="21" customHeight="1">
      <c r="A40" s="31"/>
      <c r="B40" s="33"/>
      <c r="C40" s="27"/>
      <c r="D40" s="21"/>
      <c r="E40" s="21"/>
      <c r="F40" s="19"/>
      <c r="G40" s="19"/>
    </row>
    <row r="41" spans="1:8" s="2" customFormat="1" ht="21" customHeight="1">
      <c r="A41" s="29" t="s">
        <v>19</v>
      </c>
      <c r="B41" s="30" t="s">
        <v>25</v>
      </c>
      <c r="C41" s="26">
        <v>12</v>
      </c>
      <c r="D41" s="16">
        <v>66.66666666666666</v>
      </c>
      <c r="E41" s="16">
        <v>0</v>
      </c>
      <c r="F41" s="18">
        <f>2*1/2</f>
        <v>1</v>
      </c>
      <c r="G41" s="18">
        <v>1</v>
      </c>
      <c r="H41" s="2" t="s">
        <v>31</v>
      </c>
    </row>
    <row r="42" spans="1:7" s="2" customFormat="1" ht="21" customHeight="1">
      <c r="A42" s="29"/>
      <c r="B42" s="30"/>
      <c r="C42" s="27"/>
      <c r="D42" s="17"/>
      <c r="E42" s="17"/>
      <c r="F42" s="19"/>
      <c r="G42" s="19"/>
    </row>
    <row r="43" spans="1:7" s="4" customFormat="1" ht="27" customHeight="1">
      <c r="A43" s="3"/>
      <c r="B43" s="15" t="s">
        <v>33</v>
      </c>
      <c r="C43" s="10"/>
      <c r="D43" s="11">
        <v>95.47</v>
      </c>
      <c r="E43" s="12">
        <v>0.9</v>
      </c>
      <c r="F43" s="13">
        <v>0.97</v>
      </c>
      <c r="G43" s="14">
        <v>1</v>
      </c>
    </row>
    <row r="44" s="1" customFormat="1" ht="18.75" customHeight="1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</sheetData>
  <sheetProtection/>
  <mergeCells count="142">
    <mergeCell ref="A1:G1"/>
    <mergeCell ref="A2:B2"/>
    <mergeCell ref="B35:B36"/>
    <mergeCell ref="A3:A4"/>
    <mergeCell ref="B3:B4"/>
    <mergeCell ref="A13:A14"/>
    <mergeCell ref="B13:B14"/>
    <mergeCell ref="A5:A6"/>
    <mergeCell ref="B5:B6"/>
    <mergeCell ref="A15:A16"/>
    <mergeCell ref="B15:B16"/>
    <mergeCell ref="B31:B32"/>
    <mergeCell ref="A31:A32"/>
    <mergeCell ref="A17:A18"/>
    <mergeCell ref="B17:B18"/>
    <mergeCell ref="A21:A22"/>
    <mergeCell ref="B21:B22"/>
    <mergeCell ref="C7:C8"/>
    <mergeCell ref="C9:C10"/>
    <mergeCell ref="C11:C12"/>
    <mergeCell ref="C13:C14"/>
    <mergeCell ref="C15:C16"/>
    <mergeCell ref="C17:C18"/>
    <mergeCell ref="C19:C20"/>
    <mergeCell ref="A23:A24"/>
    <mergeCell ref="B23:B24"/>
    <mergeCell ref="A37:A38"/>
    <mergeCell ref="B37:B38"/>
    <mergeCell ref="A27:A28"/>
    <mergeCell ref="B27:B28"/>
    <mergeCell ref="A7:A8"/>
    <mergeCell ref="B7:B8"/>
    <mergeCell ref="A19:A20"/>
    <mergeCell ref="B19:B20"/>
    <mergeCell ref="A33:A34"/>
    <mergeCell ref="B33:B34"/>
    <mergeCell ref="A9:A10"/>
    <mergeCell ref="B9:B10"/>
    <mergeCell ref="B29:B30"/>
    <mergeCell ref="A29:A30"/>
    <mergeCell ref="A35:A36"/>
    <mergeCell ref="A11:A12"/>
    <mergeCell ref="B11:B12"/>
    <mergeCell ref="A41:A42"/>
    <mergeCell ref="B41:B42"/>
    <mergeCell ref="A25:A26"/>
    <mergeCell ref="B25:B26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A39:A40"/>
    <mergeCell ref="B39:B40"/>
    <mergeCell ref="C21:C22"/>
    <mergeCell ref="C23:C24"/>
    <mergeCell ref="E3:E4"/>
    <mergeCell ref="F3:F4"/>
    <mergeCell ref="G3:G4"/>
    <mergeCell ref="E5:E6"/>
    <mergeCell ref="F5:F6"/>
    <mergeCell ref="G5:G6"/>
    <mergeCell ref="D3:D4"/>
    <mergeCell ref="D5:D6"/>
    <mergeCell ref="C3:C4"/>
    <mergeCell ref="C5:C6"/>
    <mergeCell ref="D7:D8"/>
    <mergeCell ref="E7:E8"/>
    <mergeCell ref="F7:F8"/>
    <mergeCell ref="G7:G8"/>
    <mergeCell ref="D11:D12"/>
    <mergeCell ref="E11:E12"/>
    <mergeCell ref="F11:F12"/>
    <mergeCell ref="G11:G12"/>
    <mergeCell ref="D9:D10"/>
    <mergeCell ref="E9:E10"/>
    <mergeCell ref="F9:F10"/>
    <mergeCell ref="G9:G10"/>
    <mergeCell ref="D17:D18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D15:D16"/>
    <mergeCell ref="E15:E16"/>
    <mergeCell ref="F15:F16"/>
    <mergeCell ref="G15:G16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D33:D34"/>
    <mergeCell ref="E33:E34"/>
    <mergeCell ref="F33:F34"/>
    <mergeCell ref="G33:G34"/>
    <mergeCell ref="D35:D36"/>
    <mergeCell ref="E35:E36"/>
    <mergeCell ref="F35:F36"/>
    <mergeCell ref="G35:G36"/>
    <mergeCell ref="D29:D30"/>
    <mergeCell ref="E29:E30"/>
    <mergeCell ref="G29:G30"/>
    <mergeCell ref="F29:F30"/>
    <mergeCell ref="D31:D32"/>
    <mergeCell ref="E31:E32"/>
    <mergeCell ref="F31:F32"/>
    <mergeCell ref="G31:G32"/>
    <mergeCell ref="D41:D42"/>
    <mergeCell ref="E41:E42"/>
    <mergeCell ref="F41:F42"/>
    <mergeCell ref="G41:G42"/>
    <mergeCell ref="D37:D38"/>
    <mergeCell ref="E37:E38"/>
    <mergeCell ref="F37:F38"/>
    <mergeCell ref="G37:G38"/>
    <mergeCell ref="D39:D40"/>
    <mergeCell ref="E39:E40"/>
    <mergeCell ref="F39:F40"/>
    <mergeCell ref="G39:G40"/>
  </mergeCells>
  <printOptions/>
  <pageMargins left="0.5905511811023623" right="0.5905511811023623" top="0.35433070866141736" bottom="0.35433070866141736" header="0.11811023622047245" footer="0.118110236220472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Елена Васильевна Прокшина</cp:lastModifiedBy>
  <cp:lastPrinted>2014-12-10T12:20:13Z</cp:lastPrinted>
  <dcterms:created xsi:type="dcterms:W3CDTF">2012-12-21T08:24:02Z</dcterms:created>
  <dcterms:modified xsi:type="dcterms:W3CDTF">2014-12-11T11:11:20Z</dcterms:modified>
  <cp:category/>
  <cp:version/>
  <cp:contentType/>
  <cp:contentStatus/>
</cp:coreProperties>
</file>